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20100" windowHeight="9915"/>
  </bookViews>
  <sheets>
    <sheet name="0503117 (ДетКБК)" sheetId="1" r:id="rId1"/>
  </sheets>
  <calcPr calcId="145621"/>
</workbook>
</file>

<file path=xl/calcChain.xml><?xml version="1.0" encoding="utf-8"?>
<calcChain xmlns="http://schemas.openxmlformats.org/spreadsheetml/2006/main">
  <c r="M111" i="1" l="1"/>
  <c r="M110" i="1"/>
  <c r="K109" i="1"/>
  <c r="K108" i="1"/>
  <c r="K107" i="1"/>
  <c r="K97" i="1" s="1"/>
  <c r="M105" i="1"/>
  <c r="K105" i="1"/>
  <c r="M101" i="1"/>
  <c r="K101" i="1"/>
  <c r="J97" i="1"/>
  <c r="I97" i="1"/>
  <c r="I89" i="1" s="1"/>
  <c r="J89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<sst xmlns="http://schemas.openxmlformats.org/spreadsheetml/2006/main" count="434" uniqueCount="182">
  <si>
    <t>ОТЧЕТ ОБ ИСПОЛНЕНИИ БЮДЖЕТА</t>
  </si>
  <si>
    <t>КОДЫ</t>
  </si>
  <si>
    <t>792</t>
  </si>
  <si>
    <t>0503117</t>
  </si>
  <si>
    <t>3</t>
  </si>
  <si>
    <t>на</t>
  </si>
  <si>
    <t>01 декабря 2024 г.</t>
  </si>
  <si>
    <t>Дата</t>
  </si>
  <si>
    <t>500</t>
  </si>
  <si>
    <t>по ОКПО</t>
  </si>
  <si>
    <t>02290396</t>
  </si>
  <si>
    <t>01.12.2024</t>
  </si>
  <si>
    <t>Наименование финансового органа</t>
  </si>
  <si>
    <t>комитет финансов Администрации Любытинского муниципального района (сельское поселение)</t>
  </si>
  <si>
    <t>Глава по БК</t>
  </si>
  <si>
    <t>Наименование публично-правового образования</t>
  </si>
  <si>
    <t>Бюджет Любытинского сельского поселения</t>
  </si>
  <si>
    <t>по ОКТМО</t>
  </si>
  <si>
    <t>49616428</t>
  </si>
  <si>
    <t>Периодичность:  месячная, квартальная, годовая</t>
  </si>
  <si>
    <t>Единица измерения:  руб</t>
  </si>
  <si>
    <t>383</t>
  </si>
  <si>
    <t>5306001522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</si>
  <si>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</si>
  <si>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</si>
  <si>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</si>
  <si>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</si>
  <si>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</si>
  <si>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</si>
  <si>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</si>
  <si>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</si>
  <si>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</si>
  <si>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</si>
  <si>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</si>
  <si>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</si>
  <si>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</si>
  <si>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</si>
  <si>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</si>
  <si>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</si>
  <si>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</si>
  <si>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</si>
  <si>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</si>
  <si>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</si>
  <si>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</si>
  <si>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</si>
  <si>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</si>
  <si>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</si>
  <si>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</si>
  <si>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</si>
  <si>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</si>
  <si>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</si>
  <si>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</si>
  <si>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</si>
  <si>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</si>
  <si>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</si>
  <si>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</si>
  <si>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</si>
  <si>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</si>
  <si>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</si>
  <si>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</si>
  <si>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</si>
  <si>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Инициативные платежи, зачисляемые в бюджеты сельских поселений</t>
  </si>
  <si>
    <t>703</t>
  </si>
  <si>
    <t>11715030100000150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</si>
  <si>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</si>
  <si>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</si>
  <si>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</si>
  <si>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</si>
  <si>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реализацию программ формирования современной городской среды</t>
  </si>
  <si>
    <t>20225555100000150</t>
  </si>
  <si>
    <t>Прочие субсидии бюджетам сельских поселений</t>
  </si>
  <si>
    <t>20229999100000150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</si>
  <si>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</si>
  <si>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</si>
  <si>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</si>
  <si>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</si>
  <si>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</si>
  <si>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</si>
  <si>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</si>
  <si>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Прочая закупка товаров, работ и услуг</t>
  </si>
  <si>
    <t>0103</t>
  </si>
  <si>
    <t>9310001000</t>
  </si>
  <si>
    <t>244</t>
  </si>
  <si>
    <t>Иные выплаты государственных (муниципальных) органов привлекаемым лицам</t>
  </si>
  <si>
    <t>0113</t>
  </si>
  <si>
    <t>0400082250</t>
  </si>
  <si>
    <t>123</t>
  </si>
  <si>
    <t>Уплата иных платежей</t>
  </si>
  <si>
    <t>9610082210</t>
  </si>
  <si>
    <t>853</t>
  </si>
  <si>
    <t>9710083220</t>
  </si>
  <si>
    <t>Уплата прочих налогов, сборов</t>
  </si>
  <si>
    <t>852</t>
  </si>
  <si>
    <t>Иные выплаты населению</t>
  </si>
  <si>
    <t>9740082230</t>
  </si>
  <si>
    <t>360</t>
  </si>
  <si>
    <t>9740082240</t>
  </si>
  <si>
    <t>Фонд оплаты труда государственных (муниципальных) органов</t>
  </si>
  <si>
    <t>0203</t>
  </si>
  <si>
    <t>8210051180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</si>
  <si>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</si>
  <si>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</si>
  <si>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</si>
  <si>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0310</t>
  </si>
  <si>
    <t>0110299990</t>
  </si>
  <si>
    <t>0314</t>
  </si>
  <si>
    <t>0400099990</t>
  </si>
  <si>
    <t>0409</t>
  </si>
  <si>
    <t>0130171520</t>
  </si>
  <si>
    <t>0130183230</t>
  </si>
  <si>
    <t>0130183240</t>
  </si>
  <si>
    <t>01301S1520</t>
  </si>
  <si>
    <t>0412</t>
  </si>
  <si>
    <t>0200121230</t>
  </si>
  <si>
    <t>0200121250</t>
  </si>
  <si>
    <t>0502</t>
  </si>
  <si>
    <t>9750021250</t>
  </si>
  <si>
    <t>0503</t>
  </si>
  <si>
    <t>0110183250</t>
  </si>
  <si>
    <t>0110205260</t>
  </si>
  <si>
    <t>0110206100</t>
  </si>
  <si>
    <t>0110272090</t>
  </si>
  <si>
    <t>0110275260</t>
  </si>
  <si>
    <t>0110276100</t>
  </si>
  <si>
    <t>0110285260</t>
  </si>
  <si>
    <t>01102S2090</t>
  </si>
  <si>
    <t>01102S5260</t>
  </si>
  <si>
    <t>01102S6100</t>
  </si>
  <si>
    <t>0120199990</t>
  </si>
  <si>
    <t>Закупка энергетических ресурсов</t>
  </si>
  <si>
    <t>247</t>
  </si>
  <si>
    <t>030F255550</t>
  </si>
  <si>
    <t>0707</t>
  </si>
  <si>
    <t>9730084310</t>
  </si>
  <si>
    <t>0801</t>
  </si>
  <si>
    <t>9730084320</t>
  </si>
  <si>
    <t>1001</t>
  </si>
  <si>
    <t>9220062010</t>
  </si>
  <si>
    <t>Иные пенсии, социальные доплаты к пенсиям</t>
  </si>
  <si>
    <t>312</t>
  </si>
  <si>
    <t>1101</t>
  </si>
  <si>
    <t>9730084330</t>
  </si>
  <si>
    <t>Премии и гранты</t>
  </si>
  <si>
    <t>350</t>
  </si>
  <si>
    <t>Иные межбюджетные трансферты</t>
  </si>
  <si>
    <t>0106</t>
  </si>
  <si>
    <t>9420088020</t>
  </si>
  <si>
    <t>540</t>
  </si>
  <si>
    <t>Резервные средства</t>
  </si>
  <si>
    <t>0111</t>
  </si>
  <si>
    <t>9790021130</t>
  </si>
  <si>
    <t>870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</si>
  <si>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</si>
  <si>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</si>
  <si>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</si>
  <si>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</si>
  <si>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</si>
  <si>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</si>
  <si>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</si>
  <si>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</si>
  <si>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</si>
  <si>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</si>
  <si>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</si>
  <si>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</si>
  <si>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</si>
  <si>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</si>
  <si>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</si>
  <si>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</si>
  <si>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</si>
  <si>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</si>
  <si>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</si>
  <si>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000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</si>
  <si>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</si>
  <si>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</si>
  <si>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</si>
  <si>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</si>
  <si>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</si>
  <si>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Руководитель финансово-
экономической службы</t>
  </si>
  <si>
    <t>(подпись)</t>
  </si>
  <si>
    <t>(расшифровка подписи)</t>
  </si>
  <si>
    <t>Главный бухгалтер ____________________</t>
  </si>
  <si>
    <t>"________"    ________________________  20  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</si>
</sst>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1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7"/>
  <sheetViews>
    <sheetView tabSelected="1" topLeftCell="A88" workbookViewId="0"/>
  </sheetViews>
  <sheetFormatPr defaultRowHeight="15.7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37" t="s">
        <v>0</v>
      </c>
      <c r="C2" s="138"/>
      <c r="D2" s="134"/>
      <c r="E2" s="134"/>
      <c r="F2" s="134"/>
      <c r="G2" s="134"/>
      <c r="H2" s="134"/>
      <c r="I2" s="134"/>
      <c r="J2" s="137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43" t="s">
        <v>6</v>
      </c>
      <c r="D4" s="143"/>
      <c r="E4" s="143"/>
      <c r="F4" s="14"/>
      <c r="G4" s="14"/>
      <c r="H4" s="203"/>
      <c r="I4" s="203"/>
      <c r="J4" s="15" t="s">
        <v>7</v>
      </c>
      <c r="K4" s="16">
        <v>45627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21.4" customHeight="1" x14ac:dyDescent="0.2">
      <c r="B6" s="6" t="s">
        <v>12</v>
      </c>
      <c r="C6" s="144" t="s">
        <v>13</v>
      </c>
      <c r="D6" s="144"/>
      <c r="E6" s="144"/>
      <c r="F6" s="144"/>
      <c r="G6" s="144"/>
      <c r="H6" s="144"/>
      <c r="I6" s="144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45" t="s">
        <v>16</v>
      </c>
      <c r="D7" s="145"/>
      <c r="E7" s="145"/>
      <c r="F7" s="145"/>
      <c r="G7" s="145"/>
      <c r="H7" s="145"/>
      <c r="I7" s="145"/>
      <c r="J7" s="18" t="s">
        <v>17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5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36" t="s">
        <v>25</v>
      </c>
      <c r="C12" s="142" t="s">
        <v>26</v>
      </c>
      <c r="D12" s="142" t="s">
        <v>27</v>
      </c>
      <c r="E12" s="158"/>
      <c r="F12" s="159"/>
      <c r="G12" s="136"/>
      <c r="H12" s="142"/>
      <c r="I12" s="142" t="s">
        <v>28</v>
      </c>
      <c r="J12" s="142" t="s">
        <v>29</v>
      </c>
      <c r="K12" s="158" t="s">
        <v>30</v>
      </c>
      <c r="L12" s="29"/>
    </row>
    <row r="13" spans="2:14" ht="15" customHeight="1" x14ac:dyDescent="0.2">
      <c r="B13" s="136"/>
      <c r="C13" s="142"/>
      <c r="D13" s="160"/>
      <c r="E13" s="161"/>
      <c r="F13" s="161"/>
      <c r="G13" s="161"/>
      <c r="H13" s="160"/>
      <c r="I13" s="142"/>
      <c r="J13" s="142"/>
      <c r="K13" s="158"/>
      <c r="L13" s="29"/>
    </row>
    <row r="14" spans="2:14" ht="15" customHeight="1" x14ac:dyDescent="0.2">
      <c r="B14" s="136"/>
      <c r="C14" s="142"/>
      <c r="D14" s="162"/>
      <c r="E14" s="161"/>
      <c r="F14" s="161"/>
      <c r="G14" s="161"/>
      <c r="H14" s="162"/>
      <c r="I14" s="142"/>
      <c r="J14" s="142"/>
      <c r="K14" s="158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4"/>
      <c r="F15" s="165"/>
      <c r="G15" s="166"/>
      <c r="H15" s="32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67" t="s">
        <v>36</v>
      </c>
      <c r="E16" s="168"/>
      <c r="F16" s="169"/>
      <c r="G16" s="170"/>
      <c r="H16" s="38"/>
      <c r="I16" s="39">
        <v>32947780</v>
      </c>
      <c r="J16" s="39">
        <v>31214618.539999999</v>
      </c>
      <c r="K16" s="40">
        <v>2240910.92</v>
      </c>
      <c r="L16" s="41"/>
    </row>
    <row r="17" spans="2:21" ht="15" customHeight="1" x14ac:dyDescent="0.2">
      <c r="B17" s="42" t="s">
        <v>37</v>
      </c>
      <c r="C17" s="43"/>
      <c r="D17" s="171"/>
      <c r="E17" s="172"/>
      <c r="F17" s="173"/>
      <c r="G17" s="174"/>
      <c r="H17" s="44"/>
      <c r="I17" s="45"/>
      <c r="J17" s="45"/>
      <c r="K17" s="46"/>
      <c r="L17" s="41"/>
    </row>
    <row r="18" spans="2:21" ht="82.35" customHeight="1" x14ac:dyDescent="0.2">
      <c r="B18" s="47" t="s">
        <v>38</v>
      </c>
      <c r="C18" s="48" t="s">
        <v>35</v>
      </c>
      <c r="D18" s="49" t="s">
        <v>39</v>
      </c>
      <c r="E18" s="200" t="s">
        <v>40</v>
      </c>
      <c r="F18" s="201"/>
      <c r="G18" s="202"/>
      <c r="H18" s="51"/>
      <c r="I18" s="52">
        <v>991200</v>
      </c>
      <c r="J18" s="52">
        <v>1125649.67</v>
      </c>
      <c r="K18" s="53">
        <f t="shared" ref="K18:K34" si="0">IF(IF(I18="",0,I18)=0,0,(IF(I18&gt;0,IF(J18&gt;I18,0,I18-J18),IF(J18&gt;I18,I18-J18,0))))</f>
        <v>0</v>
      </c>
      <c r="L18" s="54"/>
      <c r="M18" s="55" t="str">
        <f t="shared" ref="M18:M34" si="1">IF(D18="","000",D18)&amp;IF(E18="","00000000000000000",E18)</f>
        <v>18210102010010000110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41</v>
      </c>
      <c r="C19" s="48" t="s">
        <v>35</v>
      </c>
      <c r="D19" s="49" t="s">
        <v>39</v>
      </c>
      <c r="E19" s="200" t="s">
        <v>42</v>
      </c>
      <c r="F19" s="201"/>
      <c r="G19" s="202"/>
      <c r="H19" s="51"/>
      <c r="I19" s="52">
        <v>7300</v>
      </c>
      <c r="J19" s="52">
        <v>7899.54</v>
      </c>
      <c r="K19" s="53">
        <f t="shared" si="0"/>
        <v>0</v>
      </c>
      <c r="L19" s="54"/>
      <c r="M19" s="55" t="str">
        <f t="shared" si="1"/>
        <v>18210102020010000110</v>
      </c>
      <c r="N19" s="55"/>
      <c r="O19" s="55"/>
      <c r="P19" s="55"/>
      <c r="Q19" s="55"/>
      <c r="R19" s="55"/>
      <c r="S19" s="55"/>
      <c r="T19" s="55"/>
      <c r="U19" s="55"/>
    </row>
    <row r="20" spans="2:21" ht="72.2" customHeight="1" x14ac:dyDescent="0.2">
      <c r="B20" s="47" t="s">
        <v>43</v>
      </c>
      <c r="C20" s="48" t="s">
        <v>35</v>
      </c>
      <c r="D20" s="49" t="s">
        <v>39</v>
      </c>
      <c r="E20" s="200" t="s">
        <v>44</v>
      </c>
      <c r="F20" s="201"/>
      <c r="G20" s="202"/>
      <c r="H20" s="51"/>
      <c r="I20" s="52">
        <v>16300</v>
      </c>
      <c r="J20" s="52">
        <v>22651.83</v>
      </c>
      <c r="K20" s="53">
        <f t="shared" si="0"/>
        <v>0</v>
      </c>
      <c r="L20" s="54"/>
      <c r="M20" s="55" t="str">
        <f t="shared" si="1"/>
        <v>18210102030010000110</v>
      </c>
      <c r="N20" s="55"/>
      <c r="O20" s="55"/>
      <c r="P20" s="55"/>
      <c r="Q20" s="55"/>
      <c r="R20" s="55"/>
      <c r="S20" s="55"/>
      <c r="T20" s="55"/>
      <c r="U20" s="55"/>
    </row>
    <row r="21" spans="2:21" ht="92.45" customHeight="1" x14ac:dyDescent="0.2">
      <c r="B21" s="47" t="s">
        <v>45</v>
      </c>
      <c r="C21" s="48" t="s">
        <v>35</v>
      </c>
      <c r="D21" s="49" t="s">
        <v>39</v>
      </c>
      <c r="E21" s="200" t="s">
        <v>46</v>
      </c>
      <c r="F21" s="201"/>
      <c r="G21" s="202"/>
      <c r="H21" s="51"/>
      <c r="I21" s="52">
        <v>2798900</v>
      </c>
      <c r="J21" s="52">
        <v>2843659.44</v>
      </c>
      <c r="K21" s="53">
        <f t="shared" si="0"/>
        <v>0</v>
      </c>
      <c r="L21" s="54"/>
      <c r="M21" s="55" t="str">
        <f t="shared" si="1"/>
        <v>18210302231010000110</v>
      </c>
      <c r="N21" s="55"/>
      <c r="O21" s="55"/>
      <c r="P21" s="55"/>
      <c r="Q21" s="55"/>
      <c r="R21" s="55"/>
      <c r="S21" s="55"/>
      <c r="T21" s="55"/>
      <c r="U21" s="55"/>
    </row>
    <row r="22" spans="2:21" ht="102.6" customHeight="1" x14ac:dyDescent="0.2">
      <c r="B22" s="47" t="s">
        <v>47</v>
      </c>
      <c r="C22" s="48" t="s">
        <v>35</v>
      </c>
      <c r="D22" s="49" t="s">
        <v>39</v>
      </c>
      <c r="E22" s="200" t="s">
        <v>48</v>
      </c>
      <c r="F22" s="201"/>
      <c r="G22" s="202"/>
      <c r="H22" s="51"/>
      <c r="I22" s="52">
        <v>16800</v>
      </c>
      <c r="J22" s="52">
        <v>16442.68</v>
      </c>
      <c r="K22" s="53">
        <f t="shared" si="0"/>
        <v>357.31999999999971</v>
      </c>
      <c r="L22" s="54"/>
      <c r="M22" s="55" t="str">
        <f t="shared" si="1"/>
        <v>18210302241010000110</v>
      </c>
      <c r="N22" s="55"/>
      <c r="O22" s="55"/>
      <c r="P22" s="55"/>
      <c r="Q22" s="55"/>
      <c r="R22" s="55"/>
      <c r="S22" s="55"/>
      <c r="T22" s="55"/>
      <c r="U22" s="55"/>
    </row>
    <row r="23" spans="2:21" ht="92.45" customHeight="1" x14ac:dyDescent="0.2">
      <c r="B23" s="47" t="s">
        <v>49</v>
      </c>
      <c r="C23" s="48" t="s">
        <v>35</v>
      </c>
      <c r="D23" s="49" t="s">
        <v>39</v>
      </c>
      <c r="E23" s="200" t="s">
        <v>50</v>
      </c>
      <c r="F23" s="201"/>
      <c r="G23" s="202"/>
      <c r="H23" s="51"/>
      <c r="I23" s="52">
        <v>3095000</v>
      </c>
      <c r="J23" s="52">
        <v>2942805.87</v>
      </c>
      <c r="K23" s="53">
        <f t="shared" si="0"/>
        <v>152194.12999999989</v>
      </c>
      <c r="L23" s="54"/>
      <c r="M23" s="55" t="str">
        <f t="shared" si="1"/>
        <v>18210302251010000110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39</v>
      </c>
      <c r="E24" s="200" t="s">
        <v>52</v>
      </c>
      <c r="F24" s="201"/>
      <c r="G24" s="202"/>
      <c r="H24" s="51"/>
      <c r="I24" s="52">
        <v>-324000</v>
      </c>
      <c r="J24" s="52">
        <v>-314931.42</v>
      </c>
      <c r="K24" s="53">
        <f t="shared" si="0"/>
        <v>-9068.5800000000163</v>
      </c>
      <c r="L24" s="54"/>
      <c r="M24" s="55" t="str">
        <f t="shared" si="1"/>
        <v>18210302261010000110</v>
      </c>
      <c r="N24" s="55"/>
      <c r="O24" s="55"/>
      <c r="P24" s="55"/>
      <c r="Q24" s="55"/>
      <c r="R24" s="55"/>
      <c r="S24" s="55"/>
      <c r="T24" s="55"/>
      <c r="U24" s="55"/>
    </row>
    <row r="25" spans="2:21" ht="15" customHeight="1" x14ac:dyDescent="0.2">
      <c r="B25" s="47" t="s">
        <v>53</v>
      </c>
      <c r="C25" s="48" t="s">
        <v>35</v>
      </c>
      <c r="D25" s="49" t="s">
        <v>39</v>
      </c>
      <c r="E25" s="200" t="s">
        <v>54</v>
      </c>
      <c r="F25" s="201"/>
      <c r="G25" s="202"/>
      <c r="H25" s="51"/>
      <c r="I25" s="52">
        <v>7500</v>
      </c>
      <c r="J25" s="52">
        <v>20592</v>
      </c>
      <c r="K25" s="53">
        <f t="shared" si="0"/>
        <v>0</v>
      </c>
      <c r="L25" s="54"/>
      <c r="M25" s="55" t="str">
        <f t="shared" si="1"/>
        <v>18210503010010000110</v>
      </c>
      <c r="N25" s="55"/>
      <c r="O25" s="55"/>
      <c r="P25" s="55"/>
      <c r="Q25" s="55"/>
      <c r="R25" s="55"/>
      <c r="S25" s="55"/>
      <c r="T25" s="55"/>
      <c r="U25" s="55"/>
    </row>
    <row r="26" spans="2:21" ht="31.7" customHeight="1" x14ac:dyDescent="0.2">
      <c r="B26" s="47" t="s">
        <v>55</v>
      </c>
      <c r="C26" s="48" t="s">
        <v>35</v>
      </c>
      <c r="D26" s="49" t="s">
        <v>39</v>
      </c>
      <c r="E26" s="200" t="s">
        <v>56</v>
      </c>
      <c r="F26" s="201"/>
      <c r="G26" s="202"/>
      <c r="H26" s="51"/>
      <c r="I26" s="52">
        <v>1460000</v>
      </c>
      <c r="J26" s="52">
        <v>1125927.6299999999</v>
      </c>
      <c r="K26" s="53">
        <f t="shared" si="0"/>
        <v>334072.37000000011</v>
      </c>
      <c r="L26" s="54"/>
      <c r="M26" s="55" t="str">
        <f t="shared" si="1"/>
        <v>18210601030100000110</v>
      </c>
      <c r="N26" s="55"/>
      <c r="O26" s="55"/>
      <c r="P26" s="55"/>
      <c r="Q26" s="55"/>
      <c r="R26" s="55"/>
      <c r="S26" s="55"/>
      <c r="T26" s="55"/>
      <c r="U26" s="55"/>
    </row>
    <row r="27" spans="2:21" ht="31.7" customHeight="1" x14ac:dyDescent="0.2">
      <c r="B27" s="47" t="s">
        <v>57</v>
      </c>
      <c r="C27" s="48" t="s">
        <v>35</v>
      </c>
      <c r="D27" s="49" t="s">
        <v>39</v>
      </c>
      <c r="E27" s="200" t="s">
        <v>58</v>
      </c>
      <c r="F27" s="201"/>
      <c r="G27" s="202"/>
      <c r="H27" s="51"/>
      <c r="I27" s="52">
        <v>850000</v>
      </c>
      <c r="J27" s="52">
        <v>1158496.98</v>
      </c>
      <c r="K27" s="53">
        <f t="shared" si="0"/>
        <v>0</v>
      </c>
      <c r="L27" s="54"/>
      <c r="M27" s="55" t="str">
        <f t="shared" si="1"/>
        <v>18210606033100000110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39</v>
      </c>
      <c r="E28" s="200" t="s">
        <v>60</v>
      </c>
      <c r="F28" s="201"/>
      <c r="G28" s="202"/>
      <c r="H28" s="51"/>
      <c r="I28" s="52">
        <v>4395000</v>
      </c>
      <c r="J28" s="52">
        <v>3305775.68</v>
      </c>
      <c r="K28" s="53">
        <f t="shared" si="0"/>
        <v>1089224.3199999998</v>
      </c>
      <c r="L28" s="54"/>
      <c r="M28" s="55" t="str">
        <f t="shared" si="1"/>
        <v>18210606043100000110</v>
      </c>
      <c r="N28" s="55"/>
      <c r="O28" s="55"/>
      <c r="P28" s="55"/>
      <c r="Q28" s="55"/>
      <c r="R28" s="55"/>
      <c r="S28" s="55"/>
      <c r="T28" s="55"/>
      <c r="U28" s="55"/>
    </row>
    <row r="29" spans="2:21" ht="21.4" customHeight="1" x14ac:dyDescent="0.2">
      <c r="B29" s="47" t="s">
        <v>61</v>
      </c>
      <c r="C29" s="48" t="s">
        <v>35</v>
      </c>
      <c r="D29" s="49" t="s">
        <v>62</v>
      </c>
      <c r="E29" s="200" t="s">
        <v>63</v>
      </c>
      <c r="F29" s="201"/>
      <c r="G29" s="202"/>
      <c r="H29" s="51"/>
      <c r="I29" s="52">
        <v>500000</v>
      </c>
      <c r="J29" s="52">
        <v>420550</v>
      </c>
      <c r="K29" s="53">
        <f t="shared" si="0"/>
        <v>79450</v>
      </c>
      <c r="L29" s="54"/>
      <c r="M29" s="55" t="str">
        <f t="shared" si="1"/>
        <v>70311715030100000150</v>
      </c>
      <c r="N29" s="55"/>
      <c r="O29" s="55"/>
      <c r="P29" s="55"/>
      <c r="Q29" s="55"/>
      <c r="R29" s="55"/>
      <c r="S29" s="55"/>
      <c r="T29" s="55"/>
      <c r="U29" s="55"/>
    </row>
    <row r="30" spans="2:21" ht="51.95" customHeight="1" x14ac:dyDescent="0.2">
      <c r="B30" s="47" t="s">
        <v>64</v>
      </c>
      <c r="C30" s="48" t="s">
        <v>35</v>
      </c>
      <c r="D30" s="49" t="s">
        <v>62</v>
      </c>
      <c r="E30" s="200" t="s">
        <v>65</v>
      </c>
      <c r="F30" s="201"/>
      <c r="G30" s="202"/>
      <c r="H30" s="51"/>
      <c r="I30" s="52">
        <v>201600</v>
      </c>
      <c r="J30" s="52">
        <v>0</v>
      </c>
      <c r="K30" s="53">
        <f t="shared" si="0"/>
        <v>201600</v>
      </c>
      <c r="L30" s="54"/>
      <c r="M30" s="55" t="str">
        <f t="shared" si="1"/>
        <v>70320240014100000150</v>
      </c>
      <c r="N30" s="55"/>
      <c r="O30" s="55"/>
      <c r="P30" s="55"/>
      <c r="Q30" s="55"/>
      <c r="R30" s="55"/>
      <c r="S30" s="55"/>
      <c r="T30" s="55"/>
      <c r="U30" s="55"/>
    </row>
    <row r="31" spans="2:21" ht="31.7" customHeight="1" x14ac:dyDescent="0.2">
      <c r="B31" s="47" t="s">
        <v>66</v>
      </c>
      <c r="C31" s="48" t="s">
        <v>35</v>
      </c>
      <c r="D31" s="49" t="s">
        <v>2</v>
      </c>
      <c r="E31" s="200" t="s">
        <v>67</v>
      </c>
      <c r="F31" s="201"/>
      <c r="G31" s="202"/>
      <c r="H31" s="51"/>
      <c r="I31" s="52">
        <v>12442200</v>
      </c>
      <c r="J31" s="52">
        <v>12442200</v>
      </c>
      <c r="K31" s="53">
        <f t="shared" si="0"/>
        <v>0</v>
      </c>
      <c r="L31" s="54"/>
      <c r="M31" s="55" t="str">
        <f t="shared" si="1"/>
        <v>79220216001100000150</v>
      </c>
      <c r="N31" s="55"/>
      <c r="O31" s="55"/>
      <c r="P31" s="55"/>
      <c r="Q31" s="55"/>
      <c r="R31" s="55"/>
      <c r="S31" s="55"/>
      <c r="T31" s="55"/>
      <c r="U31" s="55"/>
    </row>
    <row r="32" spans="2:21" ht="21.4" customHeight="1" x14ac:dyDescent="0.2">
      <c r="B32" s="47" t="s">
        <v>68</v>
      </c>
      <c r="C32" s="48" t="s">
        <v>35</v>
      </c>
      <c r="D32" s="49" t="s">
        <v>2</v>
      </c>
      <c r="E32" s="200" t="s">
        <v>69</v>
      </c>
      <c r="F32" s="201"/>
      <c r="G32" s="202"/>
      <c r="H32" s="51"/>
      <c r="I32" s="52">
        <v>624480</v>
      </c>
      <c r="J32" s="52">
        <v>624480</v>
      </c>
      <c r="K32" s="53">
        <f t="shared" si="0"/>
        <v>0</v>
      </c>
      <c r="L32" s="54"/>
      <c r="M32" s="55" t="str">
        <f t="shared" si="1"/>
        <v>79220225555100000150</v>
      </c>
      <c r="N32" s="55"/>
      <c r="O32" s="55"/>
      <c r="P32" s="55"/>
      <c r="Q32" s="55"/>
      <c r="R32" s="55"/>
      <c r="S32" s="55"/>
      <c r="T32" s="55"/>
      <c r="U32" s="55"/>
    </row>
    <row r="33" spans="2:21" ht="15" customHeight="1" x14ac:dyDescent="0.2">
      <c r="B33" s="47" t="s">
        <v>70</v>
      </c>
      <c r="C33" s="48" t="s">
        <v>35</v>
      </c>
      <c r="D33" s="49" t="s">
        <v>2</v>
      </c>
      <c r="E33" s="200" t="s">
        <v>71</v>
      </c>
      <c r="F33" s="201"/>
      <c r="G33" s="202"/>
      <c r="H33" s="51"/>
      <c r="I33" s="52">
        <v>5520000</v>
      </c>
      <c r="J33" s="52">
        <v>5126918.6399999997</v>
      </c>
      <c r="K33" s="53">
        <f t="shared" si="0"/>
        <v>393081.36000000034</v>
      </c>
      <c r="L33" s="54"/>
      <c r="M33" s="55" t="str">
        <f t="shared" si="1"/>
        <v>79220229999100000150</v>
      </c>
      <c r="N33" s="55"/>
      <c r="O33" s="55"/>
      <c r="P33" s="55"/>
      <c r="Q33" s="55"/>
      <c r="R33" s="55"/>
      <c r="S33" s="55"/>
      <c r="T33" s="55"/>
      <c r="U33" s="55"/>
    </row>
    <row r="34" spans="2:21" ht="41.65" customHeight="1" x14ac:dyDescent="0.2">
      <c r="B34" s="47" t="s">
        <v>72</v>
      </c>
      <c r="C34" s="48" t="s">
        <v>35</v>
      </c>
      <c r="D34" s="49" t="s">
        <v>2</v>
      </c>
      <c r="E34" s="200" t="s">
        <v>73</v>
      </c>
      <c r="F34" s="201"/>
      <c r="G34" s="202"/>
      <c r="H34" s="51"/>
      <c r="I34" s="52">
        <v>345500</v>
      </c>
      <c r="J34" s="52">
        <v>345500</v>
      </c>
      <c r="K34" s="53">
        <f t="shared" si="0"/>
        <v>0</v>
      </c>
      <c r="L34" s="54"/>
      <c r="M34" s="55" t="str">
        <f t="shared" si="1"/>
        <v>79220235118100000150</v>
      </c>
      <c r="N34" s="55"/>
      <c r="O34" s="55"/>
      <c r="P34" s="55"/>
      <c r="Q34" s="55"/>
      <c r="R34" s="55"/>
      <c r="S34" s="55"/>
      <c r="T34" s="55"/>
      <c r="U34" s="55"/>
    </row>
    <row r="35" spans="2:21" ht="0.75" customHeight="1" x14ac:dyDescent="0.2">
      <c r="B35" s="56"/>
      <c r="C35" s="57"/>
      <c r="D35" s="58"/>
      <c r="E35" s="197"/>
      <c r="F35" s="198"/>
      <c r="G35" s="199"/>
      <c r="H35" s="197"/>
      <c r="I35" s="61"/>
      <c r="J35" s="61"/>
      <c r="K35" s="62"/>
      <c r="L35" s="63"/>
    </row>
    <row r="36" spans="2:21" ht="15" customHeight="1" x14ac:dyDescent="0.2">
      <c r="B36" s="64"/>
      <c r="C36" s="65"/>
      <c r="D36" s="66"/>
      <c r="E36" s="66"/>
      <c r="F36" s="66"/>
      <c r="G36" s="66"/>
      <c r="H36" s="66"/>
      <c r="I36" s="67"/>
      <c r="J36" s="67"/>
      <c r="K36" s="66"/>
      <c r="L36" s="14"/>
    </row>
    <row r="37" spans="2:21" ht="12.75" customHeight="1" x14ac:dyDescent="0.25">
      <c r="B37" s="134" t="s">
        <v>74</v>
      </c>
      <c r="C37" s="134"/>
      <c r="D37" s="134"/>
      <c r="E37" s="134"/>
      <c r="F37" s="134"/>
      <c r="G37" s="134"/>
      <c r="H37" s="134"/>
      <c r="I37" s="134"/>
      <c r="J37" s="134"/>
      <c r="K37" s="134"/>
      <c r="L37" s="68"/>
    </row>
    <row r="38" spans="2:21" ht="15" customHeight="1" x14ac:dyDescent="0.2">
      <c r="B38" s="27"/>
      <c r="C38" s="27"/>
      <c r="D38" s="1"/>
      <c r="E38" s="1"/>
      <c r="F38" s="1"/>
      <c r="G38" s="1"/>
      <c r="H38" s="1"/>
      <c r="I38" s="28"/>
      <c r="J38" s="28"/>
      <c r="K38" s="69" t="s">
        <v>75</v>
      </c>
      <c r="L38" s="70"/>
    </row>
    <row r="39" spans="2:21" ht="12.75" customHeight="1" x14ac:dyDescent="0.2">
      <c r="B39" s="136" t="s">
        <v>25</v>
      </c>
      <c r="C39" s="142" t="s">
        <v>26</v>
      </c>
      <c r="D39" s="142" t="s">
        <v>76</v>
      </c>
      <c r="E39" s="158"/>
      <c r="F39" s="159"/>
      <c r="G39" s="136"/>
      <c r="H39" s="142"/>
      <c r="I39" s="142" t="s">
        <v>28</v>
      </c>
      <c r="J39" s="142" t="s">
        <v>29</v>
      </c>
      <c r="K39" s="158" t="s">
        <v>30</v>
      </c>
      <c r="L39" s="29"/>
    </row>
    <row r="40" spans="2:21" ht="15" customHeight="1" x14ac:dyDescent="0.2">
      <c r="B40" s="136"/>
      <c r="C40" s="142"/>
      <c r="D40" s="160"/>
      <c r="E40" s="161"/>
      <c r="F40" s="161"/>
      <c r="G40" s="161"/>
      <c r="H40" s="160"/>
      <c r="I40" s="142"/>
      <c r="J40" s="142"/>
      <c r="K40" s="158"/>
      <c r="L40" s="29"/>
    </row>
    <row r="41" spans="2:21" ht="15" customHeight="1" x14ac:dyDescent="0.2">
      <c r="B41" s="136"/>
      <c r="C41" s="142"/>
      <c r="D41" s="162"/>
      <c r="E41" s="161"/>
      <c r="F41" s="161"/>
      <c r="G41" s="161"/>
      <c r="H41" s="162"/>
      <c r="I41" s="142"/>
      <c r="J41" s="142"/>
      <c r="K41" s="158"/>
      <c r="L41" s="29"/>
    </row>
    <row r="42" spans="2:21" ht="13.5" customHeight="1" x14ac:dyDescent="0.2">
      <c r="B42" s="30">
        <v>1</v>
      </c>
      <c r="C42" s="31">
        <v>2</v>
      </c>
      <c r="D42" s="163">
        <v>3</v>
      </c>
      <c r="E42" s="164"/>
      <c r="F42" s="165"/>
      <c r="G42" s="166"/>
      <c r="H42" s="32"/>
      <c r="I42" s="33" t="s">
        <v>31</v>
      </c>
      <c r="J42" s="33" t="s">
        <v>32</v>
      </c>
      <c r="K42" s="34" t="s">
        <v>33</v>
      </c>
      <c r="L42" s="35"/>
    </row>
    <row r="43" spans="2:21" ht="15" customHeight="1" x14ac:dyDescent="0.2">
      <c r="B43" s="36" t="s">
        <v>77</v>
      </c>
      <c r="C43" s="37" t="s">
        <v>78</v>
      </c>
      <c r="D43" s="167" t="s">
        <v>36</v>
      </c>
      <c r="E43" s="168"/>
      <c r="F43" s="169"/>
      <c r="G43" s="170"/>
      <c r="H43" s="38"/>
      <c r="I43" s="39">
        <v>35142077.340000004</v>
      </c>
      <c r="J43" s="39">
        <v>29192001.73</v>
      </c>
      <c r="K43" s="40">
        <v>5950075.6100000003</v>
      </c>
      <c r="L43" s="41"/>
    </row>
    <row r="44" spans="2:21" ht="12.75" customHeight="1" x14ac:dyDescent="0.2">
      <c r="B44" s="42" t="s">
        <v>37</v>
      </c>
      <c r="C44" s="43"/>
      <c r="D44" s="171"/>
      <c r="E44" s="172"/>
      <c r="F44" s="173"/>
      <c r="G44" s="174"/>
      <c r="H44" s="44"/>
      <c r="I44" s="45"/>
      <c r="J44" s="45"/>
      <c r="K44" s="46"/>
      <c r="L44" s="41"/>
    </row>
    <row r="45" spans="2:21" ht="15" customHeight="1" x14ac:dyDescent="0.2">
      <c r="B45" s="47" t="s">
        <v>79</v>
      </c>
      <c r="C45" s="48" t="s">
        <v>78</v>
      </c>
      <c r="D45" s="49" t="s">
        <v>62</v>
      </c>
      <c r="E45" s="71" t="s">
        <v>80</v>
      </c>
      <c r="F45" s="71" t="s">
        <v>81</v>
      </c>
      <c r="G45" s="50" t="s">
        <v>82</v>
      </c>
      <c r="H45" s="72"/>
      <c r="I45" s="52">
        <v>6000</v>
      </c>
      <c r="J45" s="52">
        <v>600</v>
      </c>
      <c r="K45" s="53">
        <f t="shared" ref="K45:K86" si="2">IF(IF(I45="",0,I45)=0,0,(IF(I45&gt;0,IF(J45&gt;I45,0,I45-J45),IF(J45&gt;I45,I45-J45,0))))</f>
        <v>5400</v>
      </c>
      <c r="L45" s="73"/>
      <c r="M45" s="55" t="str">
        <f t="shared" ref="M45:M86" si="3">IF(D45="","000",D45)&amp;IF(E45="","0000",E45)&amp;IF(F45="","0000000000",F45)&amp;IF(G45="","000",G45)&amp;H45</f>
        <v>70301039310001000244</v>
      </c>
      <c r="N45" s="55"/>
      <c r="O45" s="55"/>
      <c r="P45" s="55"/>
      <c r="Q45" s="55"/>
      <c r="R45" s="55"/>
      <c r="S45" s="55"/>
      <c r="T45" s="55"/>
      <c r="U45" s="55"/>
    </row>
    <row r="46" spans="2:21" ht="21.4" customHeight="1" x14ac:dyDescent="0.2">
      <c r="B46" s="47" t="s">
        <v>83</v>
      </c>
      <c r="C46" s="48" t="s">
        <v>78</v>
      </c>
      <c r="D46" s="49" t="s">
        <v>62</v>
      </c>
      <c r="E46" s="71" t="s">
        <v>84</v>
      </c>
      <c r="F46" s="71" t="s">
        <v>85</v>
      </c>
      <c r="G46" s="50" t="s">
        <v>86</v>
      </c>
      <c r="H46" s="72"/>
      <c r="I46" s="52">
        <v>201600</v>
      </c>
      <c r="J46" s="52">
        <v>0</v>
      </c>
      <c r="K46" s="53">
        <f t="shared" si="2"/>
        <v>201600</v>
      </c>
      <c r="L46" s="73"/>
      <c r="M46" s="55" t="str">
        <f t="shared" si="3"/>
        <v>70301130400082250123</v>
      </c>
      <c r="N46" s="55"/>
      <c r="O46" s="55"/>
      <c r="P46" s="55"/>
      <c r="Q46" s="55"/>
      <c r="R46" s="55"/>
      <c r="S46" s="55"/>
      <c r="T46" s="55"/>
      <c r="U46" s="55"/>
    </row>
    <row r="47" spans="2:21" ht="15" customHeight="1" x14ac:dyDescent="0.2">
      <c r="B47" s="47" t="s">
        <v>87</v>
      </c>
      <c r="C47" s="48" t="s">
        <v>78</v>
      </c>
      <c r="D47" s="49" t="s">
        <v>62</v>
      </c>
      <c r="E47" s="71" t="s">
        <v>84</v>
      </c>
      <c r="F47" s="71" t="s">
        <v>88</v>
      </c>
      <c r="G47" s="50" t="s">
        <v>89</v>
      </c>
      <c r="H47" s="72"/>
      <c r="I47" s="52">
        <v>69860</v>
      </c>
      <c r="J47" s="52">
        <v>69800</v>
      </c>
      <c r="K47" s="53">
        <f t="shared" si="2"/>
        <v>60</v>
      </c>
      <c r="L47" s="73"/>
      <c r="M47" s="55" t="str">
        <f t="shared" si="3"/>
        <v>70301139610082210853</v>
      </c>
      <c r="N47" s="55"/>
      <c r="O47" s="55"/>
      <c r="P47" s="55"/>
      <c r="Q47" s="55"/>
      <c r="R47" s="55"/>
      <c r="S47" s="55"/>
      <c r="T47" s="55"/>
      <c r="U47" s="55"/>
    </row>
    <row r="48" spans="2:21" ht="15" customHeight="1" x14ac:dyDescent="0.2">
      <c r="B48" s="47" t="s">
        <v>79</v>
      </c>
      <c r="C48" s="48" t="s">
        <v>78</v>
      </c>
      <c r="D48" s="49" t="s">
        <v>62</v>
      </c>
      <c r="E48" s="71" t="s">
        <v>84</v>
      </c>
      <c r="F48" s="71" t="s">
        <v>90</v>
      </c>
      <c r="G48" s="50" t="s">
        <v>82</v>
      </c>
      <c r="H48" s="72"/>
      <c r="I48" s="52">
        <v>11750</v>
      </c>
      <c r="J48" s="52">
        <v>11750</v>
      </c>
      <c r="K48" s="53">
        <f t="shared" si="2"/>
        <v>0</v>
      </c>
      <c r="L48" s="73"/>
      <c r="M48" s="55" t="str">
        <f t="shared" si="3"/>
        <v>70301139710083220244</v>
      </c>
      <c r="N48" s="55"/>
      <c r="O48" s="55"/>
      <c r="P48" s="55"/>
      <c r="Q48" s="55"/>
      <c r="R48" s="55"/>
      <c r="S48" s="55"/>
      <c r="T48" s="55"/>
      <c r="U48" s="55"/>
    </row>
    <row r="49" spans="2:21" ht="15" customHeight="1" x14ac:dyDescent="0.2">
      <c r="B49" s="47" t="s">
        <v>91</v>
      </c>
      <c r="C49" s="48" t="s">
        <v>78</v>
      </c>
      <c r="D49" s="49" t="s">
        <v>62</v>
      </c>
      <c r="E49" s="71" t="s">
        <v>84</v>
      </c>
      <c r="F49" s="71" t="s">
        <v>90</v>
      </c>
      <c r="G49" s="50" t="s">
        <v>92</v>
      </c>
      <c r="H49" s="72"/>
      <c r="I49" s="52">
        <v>58248</v>
      </c>
      <c r="J49" s="52">
        <v>43655</v>
      </c>
      <c r="K49" s="53">
        <f t="shared" si="2"/>
        <v>14593</v>
      </c>
      <c r="L49" s="73"/>
      <c r="M49" s="55" t="str">
        <f t="shared" si="3"/>
        <v>70301139710083220852</v>
      </c>
      <c r="N49" s="55"/>
      <c r="O49" s="55"/>
      <c r="P49" s="55"/>
      <c r="Q49" s="55"/>
      <c r="R49" s="55"/>
      <c r="S49" s="55"/>
      <c r="T49" s="55"/>
      <c r="U49" s="55"/>
    </row>
    <row r="50" spans="2:21" ht="15" customHeight="1" x14ac:dyDescent="0.2">
      <c r="B50" s="47" t="s">
        <v>93</v>
      </c>
      <c r="C50" s="48" t="s">
        <v>78</v>
      </c>
      <c r="D50" s="49" t="s">
        <v>62</v>
      </c>
      <c r="E50" s="71" t="s">
        <v>84</v>
      </c>
      <c r="F50" s="71" t="s">
        <v>94</v>
      </c>
      <c r="G50" s="50" t="s">
        <v>95</v>
      </c>
      <c r="H50" s="72"/>
      <c r="I50" s="52">
        <v>147300</v>
      </c>
      <c r="J50" s="52">
        <v>0</v>
      </c>
      <c r="K50" s="53">
        <f t="shared" si="2"/>
        <v>147300</v>
      </c>
      <c r="L50" s="73"/>
      <c r="M50" s="55" t="str">
        <f t="shared" si="3"/>
        <v>70301139740082230360</v>
      </c>
      <c r="N50" s="55"/>
      <c r="O50" s="55"/>
      <c r="P50" s="55"/>
      <c r="Q50" s="55"/>
      <c r="R50" s="55"/>
      <c r="S50" s="55"/>
      <c r="T50" s="55"/>
      <c r="U50" s="55"/>
    </row>
    <row r="51" spans="2:21" ht="15" customHeight="1" x14ac:dyDescent="0.2">
      <c r="B51" s="47" t="s">
        <v>93</v>
      </c>
      <c r="C51" s="48" t="s">
        <v>78</v>
      </c>
      <c r="D51" s="49" t="s">
        <v>62</v>
      </c>
      <c r="E51" s="71" t="s">
        <v>84</v>
      </c>
      <c r="F51" s="71" t="s">
        <v>96</v>
      </c>
      <c r="G51" s="50" t="s">
        <v>95</v>
      </c>
      <c r="H51" s="72"/>
      <c r="I51" s="52">
        <v>7000</v>
      </c>
      <c r="J51" s="52">
        <v>7000</v>
      </c>
      <c r="K51" s="53">
        <f t="shared" si="2"/>
        <v>0</v>
      </c>
      <c r="L51" s="73"/>
      <c r="M51" s="55" t="str">
        <f t="shared" si="3"/>
        <v>70301139740082240360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97</v>
      </c>
      <c r="C52" s="48" t="s">
        <v>78</v>
      </c>
      <c r="D52" s="49" t="s">
        <v>62</v>
      </c>
      <c r="E52" s="71" t="s">
        <v>98</v>
      </c>
      <c r="F52" s="71" t="s">
        <v>99</v>
      </c>
      <c r="G52" s="50" t="s">
        <v>100</v>
      </c>
      <c r="H52" s="72"/>
      <c r="I52" s="52">
        <v>249987.57</v>
      </c>
      <c r="J52" s="52">
        <v>213364.06</v>
      </c>
      <c r="K52" s="53">
        <f t="shared" si="2"/>
        <v>36623.510000000009</v>
      </c>
      <c r="L52" s="73"/>
      <c r="M52" s="55" t="str">
        <f t="shared" si="3"/>
        <v>70302038210051180121</v>
      </c>
      <c r="N52" s="55"/>
      <c r="O52" s="55"/>
      <c r="P52" s="55"/>
      <c r="Q52" s="55"/>
      <c r="R52" s="55"/>
      <c r="S52" s="55"/>
      <c r="T52" s="55"/>
      <c r="U52" s="55"/>
    </row>
    <row r="53" spans="2:21" ht="31.7" customHeight="1" x14ac:dyDescent="0.2">
      <c r="B53" s="47" t="s">
        <v>101</v>
      </c>
      <c r="C53" s="48" t="s">
        <v>78</v>
      </c>
      <c r="D53" s="49" t="s">
        <v>62</v>
      </c>
      <c r="E53" s="71" t="s">
        <v>98</v>
      </c>
      <c r="F53" s="71" t="s">
        <v>99</v>
      </c>
      <c r="G53" s="50" t="s">
        <v>102</v>
      </c>
      <c r="H53" s="72"/>
      <c r="I53" s="52">
        <v>75524.28</v>
      </c>
      <c r="J53" s="52">
        <v>53914.13</v>
      </c>
      <c r="K53" s="53">
        <f t="shared" si="2"/>
        <v>21610.15</v>
      </c>
      <c r="L53" s="73"/>
      <c r="M53" s="55" t="str">
        <f t="shared" si="3"/>
        <v>70302038210051180129</v>
      </c>
      <c r="N53" s="55"/>
      <c r="O53" s="55"/>
      <c r="P53" s="55"/>
      <c r="Q53" s="55"/>
      <c r="R53" s="55"/>
      <c r="S53" s="55"/>
      <c r="T53" s="55"/>
      <c r="U53" s="55"/>
    </row>
    <row r="54" spans="2:21" ht="15" customHeight="1" x14ac:dyDescent="0.2">
      <c r="B54" s="47" t="s">
        <v>79</v>
      </c>
      <c r="C54" s="48" t="s">
        <v>78</v>
      </c>
      <c r="D54" s="49" t="s">
        <v>62</v>
      </c>
      <c r="E54" s="71" t="s">
        <v>98</v>
      </c>
      <c r="F54" s="71" t="s">
        <v>99</v>
      </c>
      <c r="G54" s="50" t="s">
        <v>82</v>
      </c>
      <c r="H54" s="72"/>
      <c r="I54" s="52">
        <v>19988.150000000001</v>
      </c>
      <c r="J54" s="52">
        <v>17320.349999999999</v>
      </c>
      <c r="K54" s="53">
        <f t="shared" si="2"/>
        <v>2667.8000000000029</v>
      </c>
      <c r="L54" s="73"/>
      <c r="M54" s="55" t="str">
        <f t="shared" si="3"/>
        <v>70302038210051180244</v>
      </c>
      <c r="N54" s="55"/>
      <c r="O54" s="55"/>
      <c r="P54" s="55"/>
      <c r="Q54" s="55"/>
      <c r="R54" s="55"/>
      <c r="S54" s="55"/>
      <c r="T54" s="55"/>
      <c r="U54" s="55"/>
    </row>
    <row r="55" spans="2:21" ht="15" customHeight="1" x14ac:dyDescent="0.2">
      <c r="B55" s="47" t="s">
        <v>79</v>
      </c>
      <c r="C55" s="48" t="s">
        <v>78</v>
      </c>
      <c r="D55" s="49" t="s">
        <v>62</v>
      </c>
      <c r="E55" s="71" t="s">
        <v>103</v>
      </c>
      <c r="F55" s="71" t="s">
        <v>104</v>
      </c>
      <c r="G55" s="50" t="s">
        <v>82</v>
      </c>
      <c r="H55" s="72"/>
      <c r="I55" s="52">
        <v>1338153.1499999999</v>
      </c>
      <c r="J55" s="52">
        <v>892571.7</v>
      </c>
      <c r="K55" s="53">
        <f t="shared" si="2"/>
        <v>445581.44999999995</v>
      </c>
      <c r="L55" s="73"/>
      <c r="M55" s="55" t="str">
        <f t="shared" si="3"/>
        <v>70303100110299990244</v>
      </c>
      <c r="N55" s="55"/>
      <c r="O55" s="55"/>
      <c r="P55" s="55"/>
      <c r="Q55" s="55"/>
      <c r="R55" s="55"/>
      <c r="S55" s="55"/>
      <c r="T55" s="55"/>
      <c r="U55" s="55"/>
    </row>
    <row r="56" spans="2:21" ht="15" customHeight="1" x14ac:dyDescent="0.2">
      <c r="B56" s="47" t="s">
        <v>79</v>
      </c>
      <c r="C56" s="48" t="s">
        <v>78</v>
      </c>
      <c r="D56" s="49" t="s">
        <v>62</v>
      </c>
      <c r="E56" s="71" t="s">
        <v>105</v>
      </c>
      <c r="F56" s="71" t="s">
        <v>106</v>
      </c>
      <c r="G56" s="50" t="s">
        <v>82</v>
      </c>
      <c r="H56" s="72"/>
      <c r="I56" s="52">
        <v>62000</v>
      </c>
      <c r="J56" s="52">
        <v>52999.3</v>
      </c>
      <c r="K56" s="53">
        <f t="shared" si="2"/>
        <v>9000.6999999999971</v>
      </c>
      <c r="L56" s="73"/>
      <c r="M56" s="55" t="str">
        <f t="shared" si="3"/>
        <v>70303140400099990244</v>
      </c>
      <c r="N56" s="55"/>
      <c r="O56" s="55"/>
      <c r="P56" s="55"/>
      <c r="Q56" s="55"/>
      <c r="R56" s="55"/>
      <c r="S56" s="55"/>
      <c r="T56" s="55"/>
      <c r="U56" s="55"/>
    </row>
    <row r="57" spans="2:21" ht="15" customHeight="1" x14ac:dyDescent="0.2">
      <c r="B57" s="47" t="s">
        <v>79</v>
      </c>
      <c r="C57" s="48" t="s">
        <v>78</v>
      </c>
      <c r="D57" s="49" t="s">
        <v>62</v>
      </c>
      <c r="E57" s="71" t="s">
        <v>107</v>
      </c>
      <c r="F57" s="71" t="s">
        <v>108</v>
      </c>
      <c r="G57" s="50" t="s">
        <v>82</v>
      </c>
      <c r="H57" s="72"/>
      <c r="I57" s="52">
        <v>1620000</v>
      </c>
      <c r="J57" s="52">
        <v>1226918.6399999999</v>
      </c>
      <c r="K57" s="53">
        <f t="shared" si="2"/>
        <v>393081.3600000001</v>
      </c>
      <c r="L57" s="73"/>
      <c r="M57" s="55" t="str">
        <f t="shared" si="3"/>
        <v>70304090130171520244</v>
      </c>
      <c r="N57" s="55"/>
      <c r="O57" s="55"/>
      <c r="P57" s="55"/>
      <c r="Q57" s="55"/>
      <c r="R57" s="55"/>
      <c r="S57" s="55"/>
      <c r="T57" s="55"/>
      <c r="U57" s="55"/>
    </row>
    <row r="58" spans="2:21" ht="15" customHeight="1" x14ac:dyDescent="0.2">
      <c r="B58" s="47" t="s">
        <v>79</v>
      </c>
      <c r="C58" s="48" t="s">
        <v>78</v>
      </c>
      <c r="D58" s="49" t="s">
        <v>62</v>
      </c>
      <c r="E58" s="71" t="s">
        <v>107</v>
      </c>
      <c r="F58" s="71" t="s">
        <v>109</v>
      </c>
      <c r="G58" s="50" t="s">
        <v>82</v>
      </c>
      <c r="H58" s="72"/>
      <c r="I58" s="52">
        <v>5835359.3200000003</v>
      </c>
      <c r="J58" s="52">
        <v>4959826.5999999996</v>
      </c>
      <c r="K58" s="53">
        <f t="shared" si="2"/>
        <v>875532.72000000067</v>
      </c>
      <c r="L58" s="73"/>
      <c r="M58" s="55" t="str">
        <f t="shared" si="3"/>
        <v>70304090130183230244</v>
      </c>
      <c r="N58" s="55"/>
      <c r="O58" s="55"/>
      <c r="P58" s="55"/>
      <c r="Q58" s="55"/>
      <c r="R58" s="55"/>
      <c r="S58" s="55"/>
      <c r="T58" s="55"/>
      <c r="U58" s="55"/>
    </row>
    <row r="59" spans="2:21" ht="15" customHeight="1" x14ac:dyDescent="0.2">
      <c r="B59" s="47" t="s">
        <v>79</v>
      </c>
      <c r="C59" s="48" t="s">
        <v>78</v>
      </c>
      <c r="D59" s="49" t="s">
        <v>62</v>
      </c>
      <c r="E59" s="71" t="s">
        <v>107</v>
      </c>
      <c r="F59" s="71" t="s">
        <v>110</v>
      </c>
      <c r="G59" s="50" t="s">
        <v>82</v>
      </c>
      <c r="H59" s="72"/>
      <c r="I59" s="52">
        <v>801400</v>
      </c>
      <c r="J59" s="52">
        <v>493607.91</v>
      </c>
      <c r="K59" s="53">
        <f t="shared" si="2"/>
        <v>307792.09000000003</v>
      </c>
      <c r="L59" s="73"/>
      <c r="M59" s="55" t="str">
        <f t="shared" si="3"/>
        <v>70304090130183240244</v>
      </c>
      <c r="N59" s="55"/>
      <c r="O59" s="55"/>
      <c r="P59" s="55"/>
      <c r="Q59" s="55"/>
      <c r="R59" s="55"/>
      <c r="S59" s="55"/>
      <c r="T59" s="55"/>
      <c r="U59" s="55"/>
    </row>
    <row r="60" spans="2:21" ht="15" customHeight="1" x14ac:dyDescent="0.2">
      <c r="B60" s="47" t="s">
        <v>79</v>
      </c>
      <c r="C60" s="48" t="s">
        <v>78</v>
      </c>
      <c r="D60" s="49" t="s">
        <v>62</v>
      </c>
      <c r="E60" s="71" t="s">
        <v>107</v>
      </c>
      <c r="F60" s="71" t="s">
        <v>111</v>
      </c>
      <c r="G60" s="50" t="s">
        <v>82</v>
      </c>
      <c r="H60" s="72"/>
      <c r="I60" s="52">
        <v>85300</v>
      </c>
      <c r="J60" s="52">
        <v>64574.69</v>
      </c>
      <c r="K60" s="53">
        <f t="shared" si="2"/>
        <v>20725.309999999998</v>
      </c>
      <c r="L60" s="73"/>
      <c r="M60" s="55" t="str">
        <f t="shared" si="3"/>
        <v>703040901301S1520244</v>
      </c>
      <c r="N60" s="55"/>
      <c r="O60" s="55"/>
      <c r="P60" s="55"/>
      <c r="Q60" s="55"/>
      <c r="R60" s="55"/>
      <c r="S60" s="55"/>
      <c r="T60" s="55"/>
      <c r="U60" s="55"/>
    </row>
    <row r="61" spans="2:21" ht="15" customHeight="1" x14ac:dyDescent="0.2">
      <c r="B61" s="47" t="s">
        <v>79</v>
      </c>
      <c r="C61" s="48" t="s">
        <v>78</v>
      </c>
      <c r="D61" s="49" t="s">
        <v>62</v>
      </c>
      <c r="E61" s="71" t="s">
        <v>112</v>
      </c>
      <c r="F61" s="71" t="s">
        <v>113</v>
      </c>
      <c r="G61" s="50" t="s">
        <v>82</v>
      </c>
      <c r="H61" s="72"/>
      <c r="I61" s="52">
        <v>69700</v>
      </c>
      <c r="J61" s="52">
        <v>14700</v>
      </c>
      <c r="K61" s="53">
        <f t="shared" si="2"/>
        <v>55000</v>
      </c>
      <c r="L61" s="73"/>
      <c r="M61" s="55" t="str">
        <f t="shared" si="3"/>
        <v>70304120200121230244</v>
      </c>
      <c r="N61" s="55"/>
      <c r="O61" s="55"/>
      <c r="P61" s="55"/>
      <c r="Q61" s="55"/>
      <c r="R61" s="55"/>
      <c r="S61" s="55"/>
      <c r="T61" s="55"/>
      <c r="U61" s="55"/>
    </row>
    <row r="62" spans="2:21" ht="15" customHeight="1" x14ac:dyDescent="0.2">
      <c r="B62" s="47" t="s">
        <v>79</v>
      </c>
      <c r="C62" s="48" t="s">
        <v>78</v>
      </c>
      <c r="D62" s="49" t="s">
        <v>62</v>
      </c>
      <c r="E62" s="71" t="s">
        <v>112</v>
      </c>
      <c r="F62" s="71" t="s">
        <v>114</v>
      </c>
      <c r="G62" s="50" t="s">
        <v>82</v>
      </c>
      <c r="H62" s="72"/>
      <c r="I62" s="52">
        <v>10358.02</v>
      </c>
      <c r="J62" s="52">
        <v>10358.02</v>
      </c>
      <c r="K62" s="53">
        <f t="shared" si="2"/>
        <v>0</v>
      </c>
      <c r="L62" s="73"/>
      <c r="M62" s="55" t="str">
        <f t="shared" si="3"/>
        <v>70304120200121250244</v>
      </c>
      <c r="N62" s="55"/>
      <c r="O62" s="55"/>
      <c r="P62" s="55"/>
      <c r="Q62" s="55"/>
      <c r="R62" s="55"/>
      <c r="S62" s="55"/>
      <c r="T62" s="55"/>
      <c r="U62" s="55"/>
    </row>
    <row r="63" spans="2:21" ht="15" customHeight="1" x14ac:dyDescent="0.2">
      <c r="B63" s="47" t="s">
        <v>79</v>
      </c>
      <c r="C63" s="48" t="s">
        <v>78</v>
      </c>
      <c r="D63" s="49" t="s">
        <v>62</v>
      </c>
      <c r="E63" s="71" t="s">
        <v>115</v>
      </c>
      <c r="F63" s="71" t="s">
        <v>116</v>
      </c>
      <c r="G63" s="50" t="s">
        <v>82</v>
      </c>
      <c r="H63" s="72"/>
      <c r="I63" s="52">
        <v>620000</v>
      </c>
      <c r="J63" s="52">
        <v>576077.1</v>
      </c>
      <c r="K63" s="53">
        <f t="shared" si="2"/>
        <v>43922.900000000023</v>
      </c>
      <c r="L63" s="73"/>
      <c r="M63" s="55" t="str">
        <f t="shared" si="3"/>
        <v>70305029750021250244</v>
      </c>
      <c r="N63" s="55"/>
      <c r="O63" s="55"/>
      <c r="P63" s="55"/>
      <c r="Q63" s="55"/>
      <c r="R63" s="55"/>
      <c r="S63" s="55"/>
      <c r="T63" s="55"/>
      <c r="U63" s="55"/>
    </row>
    <row r="64" spans="2:21" ht="15" customHeight="1" x14ac:dyDescent="0.2">
      <c r="B64" s="47" t="s">
        <v>79</v>
      </c>
      <c r="C64" s="48" t="s">
        <v>78</v>
      </c>
      <c r="D64" s="49" t="s">
        <v>62</v>
      </c>
      <c r="E64" s="71" t="s">
        <v>117</v>
      </c>
      <c r="F64" s="71" t="s">
        <v>118</v>
      </c>
      <c r="G64" s="50" t="s">
        <v>82</v>
      </c>
      <c r="H64" s="72"/>
      <c r="I64" s="52">
        <v>998500</v>
      </c>
      <c r="J64" s="52">
        <v>997567.49</v>
      </c>
      <c r="K64" s="53">
        <f t="shared" si="2"/>
        <v>932.51000000000931</v>
      </c>
      <c r="L64" s="73"/>
      <c r="M64" s="55" t="str">
        <f t="shared" si="3"/>
        <v>70305030110183250244</v>
      </c>
      <c r="N64" s="55"/>
      <c r="O64" s="55"/>
      <c r="P64" s="55"/>
      <c r="Q64" s="55"/>
      <c r="R64" s="55"/>
      <c r="S64" s="55"/>
      <c r="T64" s="55"/>
      <c r="U64" s="55"/>
    </row>
    <row r="65" spans="2:21" ht="15" customHeight="1" x14ac:dyDescent="0.2">
      <c r="B65" s="47" t="s">
        <v>79</v>
      </c>
      <c r="C65" s="48" t="s">
        <v>78</v>
      </c>
      <c r="D65" s="49" t="s">
        <v>62</v>
      </c>
      <c r="E65" s="71" t="s">
        <v>117</v>
      </c>
      <c r="F65" s="71" t="s">
        <v>119</v>
      </c>
      <c r="G65" s="50" t="s">
        <v>82</v>
      </c>
      <c r="H65" s="72"/>
      <c r="I65" s="52">
        <v>194917.96</v>
      </c>
      <c r="J65" s="52">
        <v>169500.21</v>
      </c>
      <c r="K65" s="53">
        <f t="shared" si="2"/>
        <v>25417.75</v>
      </c>
      <c r="L65" s="73"/>
      <c r="M65" s="55" t="str">
        <f t="shared" si="3"/>
        <v>70305030110205260244</v>
      </c>
      <c r="N65" s="55"/>
      <c r="O65" s="55"/>
      <c r="P65" s="55"/>
      <c r="Q65" s="55"/>
      <c r="R65" s="55"/>
      <c r="S65" s="55"/>
      <c r="T65" s="55"/>
      <c r="U65" s="55"/>
    </row>
    <row r="66" spans="2:21" ht="15" customHeight="1" x14ac:dyDescent="0.2">
      <c r="B66" s="47" t="s">
        <v>79</v>
      </c>
      <c r="C66" s="48" t="s">
        <v>78</v>
      </c>
      <c r="D66" s="49" t="s">
        <v>62</v>
      </c>
      <c r="E66" s="71" t="s">
        <v>117</v>
      </c>
      <c r="F66" s="71" t="s">
        <v>120</v>
      </c>
      <c r="G66" s="50" t="s">
        <v>82</v>
      </c>
      <c r="H66" s="72"/>
      <c r="I66" s="52">
        <v>17550</v>
      </c>
      <c r="J66" s="52">
        <v>0</v>
      </c>
      <c r="K66" s="53">
        <f t="shared" si="2"/>
        <v>17550</v>
      </c>
      <c r="L66" s="73"/>
      <c r="M66" s="55" t="str">
        <f t="shared" si="3"/>
        <v>70305030110206100244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79</v>
      </c>
      <c r="C67" s="48" t="s">
        <v>78</v>
      </c>
      <c r="D67" s="49" t="s">
        <v>62</v>
      </c>
      <c r="E67" s="71" t="s">
        <v>117</v>
      </c>
      <c r="F67" s="71" t="s">
        <v>121</v>
      </c>
      <c r="G67" s="50" t="s">
        <v>82</v>
      </c>
      <c r="H67" s="72"/>
      <c r="I67" s="52">
        <v>1400000</v>
      </c>
      <c r="J67" s="52">
        <v>1400000</v>
      </c>
      <c r="K67" s="53">
        <f t="shared" si="2"/>
        <v>0</v>
      </c>
      <c r="L67" s="73"/>
      <c r="M67" s="55" t="str">
        <f t="shared" si="3"/>
        <v>70305030110272090244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 x14ac:dyDescent="0.2">
      <c r="B68" s="47" t="s">
        <v>79</v>
      </c>
      <c r="C68" s="48" t="s">
        <v>78</v>
      </c>
      <c r="D68" s="49" t="s">
        <v>62</v>
      </c>
      <c r="E68" s="71" t="s">
        <v>117</v>
      </c>
      <c r="F68" s="71" t="s">
        <v>122</v>
      </c>
      <c r="G68" s="50" t="s">
        <v>82</v>
      </c>
      <c r="H68" s="72"/>
      <c r="I68" s="52">
        <v>1500000</v>
      </c>
      <c r="J68" s="52">
        <v>1261650.02</v>
      </c>
      <c r="K68" s="53">
        <f t="shared" si="2"/>
        <v>238349.97999999998</v>
      </c>
      <c r="L68" s="73"/>
      <c r="M68" s="55" t="str">
        <f t="shared" si="3"/>
        <v>70305030110275260244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 x14ac:dyDescent="0.2">
      <c r="B69" s="47" t="s">
        <v>79</v>
      </c>
      <c r="C69" s="48" t="s">
        <v>78</v>
      </c>
      <c r="D69" s="49" t="s">
        <v>62</v>
      </c>
      <c r="E69" s="71" t="s">
        <v>117</v>
      </c>
      <c r="F69" s="71" t="s">
        <v>123</v>
      </c>
      <c r="G69" s="50" t="s">
        <v>82</v>
      </c>
      <c r="H69" s="72"/>
      <c r="I69" s="52">
        <v>1000000</v>
      </c>
      <c r="J69" s="52">
        <v>1000000</v>
      </c>
      <c r="K69" s="53">
        <f t="shared" si="2"/>
        <v>0</v>
      </c>
      <c r="L69" s="73"/>
      <c r="M69" s="55" t="str">
        <f t="shared" si="3"/>
        <v>70305030110276100244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 x14ac:dyDescent="0.2">
      <c r="B70" s="47" t="s">
        <v>79</v>
      </c>
      <c r="C70" s="48" t="s">
        <v>78</v>
      </c>
      <c r="D70" s="49" t="s">
        <v>62</v>
      </c>
      <c r="E70" s="71" t="s">
        <v>117</v>
      </c>
      <c r="F70" s="71" t="s">
        <v>124</v>
      </c>
      <c r="G70" s="50" t="s">
        <v>82</v>
      </c>
      <c r="H70" s="72"/>
      <c r="I70" s="52">
        <v>500000</v>
      </c>
      <c r="J70" s="52">
        <v>420550</v>
      </c>
      <c r="K70" s="53">
        <f t="shared" si="2"/>
        <v>79450</v>
      </c>
      <c r="L70" s="73"/>
      <c r="M70" s="55" t="str">
        <f t="shared" si="3"/>
        <v>70305030110285260244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79</v>
      </c>
      <c r="C71" s="48" t="s">
        <v>78</v>
      </c>
      <c r="D71" s="49" t="s">
        <v>62</v>
      </c>
      <c r="E71" s="71" t="s">
        <v>117</v>
      </c>
      <c r="F71" s="71" t="s">
        <v>104</v>
      </c>
      <c r="G71" s="50" t="s">
        <v>82</v>
      </c>
      <c r="H71" s="72"/>
      <c r="I71" s="52">
        <v>3924466.98</v>
      </c>
      <c r="J71" s="52">
        <v>3552660.16</v>
      </c>
      <c r="K71" s="53">
        <f t="shared" si="2"/>
        <v>371806.81999999983</v>
      </c>
      <c r="L71" s="73"/>
      <c r="M71" s="55" t="str">
        <f t="shared" si="3"/>
        <v>70305030110299990244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79</v>
      </c>
      <c r="C72" s="48" t="s">
        <v>78</v>
      </c>
      <c r="D72" s="49" t="s">
        <v>62</v>
      </c>
      <c r="E72" s="71" t="s">
        <v>117</v>
      </c>
      <c r="F72" s="71" t="s">
        <v>125</v>
      </c>
      <c r="G72" s="50" t="s">
        <v>82</v>
      </c>
      <c r="H72" s="72"/>
      <c r="I72" s="52">
        <v>700000</v>
      </c>
      <c r="J72" s="52">
        <v>700000</v>
      </c>
      <c r="K72" s="53">
        <f t="shared" si="2"/>
        <v>0</v>
      </c>
      <c r="L72" s="73"/>
      <c r="M72" s="55" t="str">
        <f t="shared" si="3"/>
        <v>703050301102S2090244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79</v>
      </c>
      <c r="C73" s="48" t="s">
        <v>78</v>
      </c>
      <c r="D73" s="49" t="s">
        <v>62</v>
      </c>
      <c r="E73" s="71" t="s">
        <v>117</v>
      </c>
      <c r="F73" s="71" t="s">
        <v>126</v>
      </c>
      <c r="G73" s="50" t="s">
        <v>82</v>
      </c>
      <c r="H73" s="72"/>
      <c r="I73" s="52">
        <v>750000</v>
      </c>
      <c r="J73" s="52">
        <v>630825.01</v>
      </c>
      <c r="K73" s="53">
        <f t="shared" si="2"/>
        <v>119174.98999999999</v>
      </c>
      <c r="L73" s="73"/>
      <c r="M73" s="55" t="str">
        <f t="shared" si="3"/>
        <v>703050301102S5260244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 x14ac:dyDescent="0.2">
      <c r="B74" s="47" t="s">
        <v>79</v>
      </c>
      <c r="C74" s="48" t="s">
        <v>78</v>
      </c>
      <c r="D74" s="49" t="s">
        <v>62</v>
      </c>
      <c r="E74" s="71" t="s">
        <v>117</v>
      </c>
      <c r="F74" s="71" t="s">
        <v>127</v>
      </c>
      <c r="G74" s="50" t="s">
        <v>82</v>
      </c>
      <c r="H74" s="72"/>
      <c r="I74" s="52">
        <v>1050000</v>
      </c>
      <c r="J74" s="52">
        <v>1050000</v>
      </c>
      <c r="K74" s="53">
        <f t="shared" si="2"/>
        <v>0</v>
      </c>
      <c r="L74" s="73"/>
      <c r="M74" s="55" t="str">
        <f t="shared" si="3"/>
        <v>703050301102S6100244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79</v>
      </c>
      <c r="C75" s="48" t="s">
        <v>78</v>
      </c>
      <c r="D75" s="49" t="s">
        <v>62</v>
      </c>
      <c r="E75" s="71" t="s">
        <v>117</v>
      </c>
      <c r="F75" s="71" t="s">
        <v>128</v>
      </c>
      <c r="G75" s="50" t="s">
        <v>82</v>
      </c>
      <c r="H75" s="72"/>
      <c r="I75" s="52">
        <v>2193364.3199999998</v>
      </c>
      <c r="J75" s="52">
        <v>1472224.16</v>
      </c>
      <c r="K75" s="53">
        <f t="shared" si="2"/>
        <v>721140.15999999992</v>
      </c>
      <c r="L75" s="73"/>
      <c r="M75" s="55" t="str">
        <f t="shared" si="3"/>
        <v>70305030120199990244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129</v>
      </c>
      <c r="C76" s="48" t="s">
        <v>78</v>
      </c>
      <c r="D76" s="49" t="s">
        <v>62</v>
      </c>
      <c r="E76" s="71" t="s">
        <v>117</v>
      </c>
      <c r="F76" s="71" t="s">
        <v>128</v>
      </c>
      <c r="G76" s="50" t="s">
        <v>130</v>
      </c>
      <c r="H76" s="72"/>
      <c r="I76" s="52">
        <v>8198288.6399999997</v>
      </c>
      <c r="J76" s="52">
        <v>6504024.5499999998</v>
      </c>
      <c r="K76" s="53">
        <f t="shared" si="2"/>
        <v>1694264.0899999999</v>
      </c>
      <c r="L76" s="73"/>
      <c r="M76" s="55" t="str">
        <f t="shared" si="3"/>
        <v>70305030120199990247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87</v>
      </c>
      <c r="C77" s="48" t="s">
        <v>78</v>
      </c>
      <c r="D77" s="49" t="s">
        <v>62</v>
      </c>
      <c r="E77" s="71" t="s">
        <v>117</v>
      </c>
      <c r="F77" s="71" t="s">
        <v>128</v>
      </c>
      <c r="G77" s="50" t="s">
        <v>89</v>
      </c>
      <c r="H77" s="72"/>
      <c r="I77" s="52">
        <v>425.95</v>
      </c>
      <c r="J77" s="52">
        <v>425.95</v>
      </c>
      <c r="K77" s="53">
        <f t="shared" si="2"/>
        <v>0</v>
      </c>
      <c r="L77" s="73"/>
      <c r="M77" s="55" t="str">
        <f t="shared" si="3"/>
        <v>70305030120199990853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79</v>
      </c>
      <c r="C78" s="48" t="s">
        <v>78</v>
      </c>
      <c r="D78" s="49" t="s">
        <v>62</v>
      </c>
      <c r="E78" s="71" t="s">
        <v>117</v>
      </c>
      <c r="F78" s="71" t="s">
        <v>131</v>
      </c>
      <c r="G78" s="50" t="s">
        <v>82</v>
      </c>
      <c r="H78" s="72"/>
      <c r="I78" s="52">
        <v>780601</v>
      </c>
      <c r="J78" s="52">
        <v>780601</v>
      </c>
      <c r="K78" s="53">
        <f t="shared" si="2"/>
        <v>0</v>
      </c>
      <c r="L78" s="73"/>
      <c r="M78" s="55" t="str">
        <f t="shared" si="3"/>
        <v>7030503030F255550244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79</v>
      </c>
      <c r="C79" s="48" t="s">
        <v>78</v>
      </c>
      <c r="D79" s="49" t="s">
        <v>62</v>
      </c>
      <c r="E79" s="71" t="s">
        <v>132</v>
      </c>
      <c r="F79" s="71" t="s">
        <v>133</v>
      </c>
      <c r="G79" s="50" t="s">
        <v>82</v>
      </c>
      <c r="H79" s="72"/>
      <c r="I79" s="52">
        <v>7200</v>
      </c>
      <c r="J79" s="52">
        <v>7200</v>
      </c>
      <c r="K79" s="53">
        <f t="shared" si="2"/>
        <v>0</v>
      </c>
      <c r="L79" s="73"/>
      <c r="M79" s="55" t="str">
        <f t="shared" si="3"/>
        <v>70307079730084310244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79</v>
      </c>
      <c r="C80" s="48" t="s">
        <v>78</v>
      </c>
      <c r="D80" s="49" t="s">
        <v>62</v>
      </c>
      <c r="E80" s="71" t="s">
        <v>134</v>
      </c>
      <c r="F80" s="71" t="s">
        <v>135</v>
      </c>
      <c r="G80" s="50" t="s">
        <v>82</v>
      </c>
      <c r="H80" s="72"/>
      <c r="I80" s="52">
        <v>42000</v>
      </c>
      <c r="J80" s="52">
        <v>24318</v>
      </c>
      <c r="K80" s="53">
        <f t="shared" si="2"/>
        <v>17682</v>
      </c>
      <c r="L80" s="73"/>
      <c r="M80" s="55" t="str">
        <f t="shared" si="3"/>
        <v>70308019730084320244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79</v>
      </c>
      <c r="C81" s="48" t="s">
        <v>78</v>
      </c>
      <c r="D81" s="49" t="s">
        <v>62</v>
      </c>
      <c r="E81" s="71" t="s">
        <v>136</v>
      </c>
      <c r="F81" s="71" t="s">
        <v>137</v>
      </c>
      <c r="G81" s="50" t="s">
        <v>82</v>
      </c>
      <c r="H81" s="72"/>
      <c r="I81" s="52">
        <v>4416</v>
      </c>
      <c r="J81" s="52">
        <v>3652.68</v>
      </c>
      <c r="K81" s="53">
        <f t="shared" si="2"/>
        <v>763.32000000000016</v>
      </c>
      <c r="L81" s="73"/>
      <c r="M81" s="55" t="str">
        <f t="shared" si="3"/>
        <v>70310019220062010244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138</v>
      </c>
      <c r="C82" s="48" t="s">
        <v>78</v>
      </c>
      <c r="D82" s="49" t="s">
        <v>62</v>
      </c>
      <c r="E82" s="71" t="s">
        <v>136</v>
      </c>
      <c r="F82" s="71" t="s">
        <v>137</v>
      </c>
      <c r="G82" s="50" t="s">
        <v>139</v>
      </c>
      <c r="H82" s="72"/>
      <c r="I82" s="52">
        <v>438318</v>
      </c>
      <c r="J82" s="52">
        <v>365265</v>
      </c>
      <c r="K82" s="53">
        <f t="shared" si="2"/>
        <v>73053</v>
      </c>
      <c r="L82" s="73"/>
      <c r="M82" s="55" t="str">
        <f t="shared" si="3"/>
        <v>70310019220062010312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79</v>
      </c>
      <c r="C83" s="48" t="s">
        <v>78</v>
      </c>
      <c r="D83" s="49" t="s">
        <v>62</v>
      </c>
      <c r="E83" s="71" t="s">
        <v>140</v>
      </c>
      <c r="F83" s="71" t="s">
        <v>141</v>
      </c>
      <c r="G83" s="50" t="s">
        <v>82</v>
      </c>
      <c r="H83" s="72"/>
      <c r="I83" s="52">
        <v>11500</v>
      </c>
      <c r="J83" s="52">
        <v>11500</v>
      </c>
      <c r="K83" s="53">
        <f t="shared" si="2"/>
        <v>0</v>
      </c>
      <c r="L83" s="73"/>
      <c r="M83" s="55" t="str">
        <f t="shared" si="3"/>
        <v>70311019730084330244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142</v>
      </c>
      <c r="C84" s="48" t="s">
        <v>78</v>
      </c>
      <c r="D84" s="49" t="s">
        <v>62</v>
      </c>
      <c r="E84" s="71" t="s">
        <v>140</v>
      </c>
      <c r="F84" s="71" t="s">
        <v>141</v>
      </c>
      <c r="G84" s="50" t="s">
        <v>143</v>
      </c>
      <c r="H84" s="72"/>
      <c r="I84" s="52">
        <v>12000</v>
      </c>
      <c r="J84" s="52">
        <v>12000</v>
      </c>
      <c r="K84" s="53">
        <f t="shared" si="2"/>
        <v>0</v>
      </c>
      <c r="L84" s="73"/>
      <c r="M84" s="55" t="str">
        <f t="shared" si="3"/>
        <v>70311019730084330350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144</v>
      </c>
      <c r="C85" s="48" t="s">
        <v>78</v>
      </c>
      <c r="D85" s="49" t="s">
        <v>2</v>
      </c>
      <c r="E85" s="71" t="s">
        <v>145</v>
      </c>
      <c r="F85" s="71" t="s">
        <v>146</v>
      </c>
      <c r="G85" s="50" t="s">
        <v>147</v>
      </c>
      <c r="H85" s="72"/>
      <c r="I85" s="52">
        <v>119000</v>
      </c>
      <c r="J85" s="52">
        <v>119000</v>
      </c>
      <c r="K85" s="53">
        <f t="shared" si="2"/>
        <v>0</v>
      </c>
      <c r="L85" s="73"/>
      <c r="M85" s="55" t="str">
        <f t="shared" si="3"/>
        <v>79201069420088020540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 x14ac:dyDescent="0.2">
      <c r="B86" s="47" t="s">
        <v>148</v>
      </c>
      <c r="C86" s="48" t="s">
        <v>78</v>
      </c>
      <c r="D86" s="49" t="s">
        <v>2</v>
      </c>
      <c r="E86" s="71" t="s">
        <v>149</v>
      </c>
      <c r="F86" s="71" t="s">
        <v>150</v>
      </c>
      <c r="G86" s="50" t="s">
        <v>151</v>
      </c>
      <c r="H86" s="72"/>
      <c r="I86" s="52">
        <v>10000</v>
      </c>
      <c r="J86" s="52">
        <v>0</v>
      </c>
      <c r="K86" s="53">
        <f t="shared" si="2"/>
        <v>10000</v>
      </c>
      <c r="L86" s="73"/>
      <c r="M86" s="55" t="str">
        <f t="shared" si="3"/>
        <v>79201119790021130870</v>
      </c>
      <c r="N86" s="55"/>
      <c r="O86" s="55"/>
      <c r="P86" s="55"/>
      <c r="Q86" s="55"/>
      <c r="R86" s="55"/>
      <c r="S86" s="55"/>
      <c r="T86" s="55"/>
      <c r="U86" s="55"/>
    </row>
    <row r="87" spans="2:21" ht="0.75" customHeight="1" x14ac:dyDescent="0.2">
      <c r="B87" s="74"/>
      <c r="C87" s="75"/>
      <c r="D87" s="58"/>
      <c r="E87" s="60"/>
      <c r="F87" s="60"/>
      <c r="G87" s="60"/>
      <c r="H87" s="59"/>
      <c r="I87" s="61"/>
      <c r="J87" s="61"/>
      <c r="K87" s="62"/>
      <c r="L87" s="63"/>
    </row>
    <row r="88" spans="2:21" ht="13.5" customHeight="1" x14ac:dyDescent="0.2">
      <c r="B88" s="76"/>
      <c r="C88" s="77"/>
      <c r="D88" s="78"/>
      <c r="E88" s="78"/>
      <c r="F88" s="78"/>
      <c r="G88" s="78"/>
      <c r="H88" s="78"/>
      <c r="I88" s="79"/>
      <c r="J88" s="79"/>
      <c r="K88" s="79"/>
      <c r="L88" s="80"/>
    </row>
    <row r="89" spans="2:21" ht="28.5" customHeight="1" x14ac:dyDescent="0.2">
      <c r="B89" s="81" t="s">
        <v>152</v>
      </c>
      <c r="C89" s="82">
        <v>450</v>
      </c>
      <c r="D89" s="175" t="s">
        <v>36</v>
      </c>
      <c r="E89" s="176"/>
      <c r="F89" s="177"/>
      <c r="G89" s="178"/>
      <c r="H89" s="83"/>
      <c r="I89" s="84">
        <f>0-I97</f>
        <v>-2194297.34</v>
      </c>
      <c r="J89" s="84">
        <f>J16-J43</f>
        <v>2022616.8099999987</v>
      </c>
      <c r="K89" s="85" t="s">
        <v>36</v>
      </c>
      <c r="L89" s="41"/>
    </row>
    <row r="90" spans="2:21" ht="15" customHeight="1" x14ac:dyDescent="0.2">
      <c r="B90" s="86"/>
      <c r="C90" s="87"/>
      <c r="D90" s="66"/>
      <c r="E90" s="66"/>
      <c r="F90" s="66"/>
      <c r="G90" s="66"/>
      <c r="H90" s="66"/>
      <c r="I90" s="66"/>
      <c r="J90" s="66"/>
      <c r="K90" s="66"/>
    </row>
    <row r="91" spans="2:21" ht="15" customHeight="1" x14ac:dyDescent="0.25">
      <c r="B91" s="134" t="s">
        <v>153</v>
      </c>
      <c r="C91" s="134"/>
      <c r="D91" s="134"/>
      <c r="E91" s="134"/>
      <c r="F91" s="134"/>
      <c r="G91" s="134"/>
      <c r="H91" s="134"/>
      <c r="I91" s="134"/>
      <c r="J91" s="134"/>
      <c r="K91" s="134"/>
      <c r="L91" s="68"/>
    </row>
    <row r="92" spans="2:21" ht="15" customHeight="1" x14ac:dyDescent="0.2">
      <c r="B92" s="27"/>
      <c r="C92" s="88"/>
      <c r="D92" s="1"/>
      <c r="E92" s="1"/>
      <c r="F92" s="1"/>
      <c r="G92" s="1"/>
      <c r="H92" s="1"/>
      <c r="I92" s="28"/>
      <c r="J92" s="28"/>
      <c r="K92" s="69" t="s">
        <v>154</v>
      </c>
      <c r="L92" s="70"/>
    </row>
    <row r="93" spans="2:21" ht="17.100000000000001" customHeight="1" x14ac:dyDescent="0.2">
      <c r="B93" s="136" t="s">
        <v>25</v>
      </c>
      <c r="C93" s="142" t="s">
        <v>26</v>
      </c>
      <c r="D93" s="142" t="s">
        <v>155</v>
      </c>
      <c r="E93" s="158"/>
      <c r="F93" s="159"/>
      <c r="G93" s="136"/>
      <c r="H93" s="142"/>
      <c r="I93" s="142" t="s">
        <v>28</v>
      </c>
      <c r="J93" s="142" t="s">
        <v>29</v>
      </c>
      <c r="K93" s="158" t="s">
        <v>30</v>
      </c>
      <c r="L93" s="29"/>
    </row>
    <row r="94" spans="2:21" ht="17.100000000000001" customHeight="1" x14ac:dyDescent="0.2">
      <c r="B94" s="136"/>
      <c r="C94" s="142"/>
      <c r="D94" s="160"/>
      <c r="E94" s="161"/>
      <c r="F94" s="161"/>
      <c r="G94" s="161"/>
      <c r="H94" s="160"/>
      <c r="I94" s="142"/>
      <c r="J94" s="142"/>
      <c r="K94" s="158"/>
      <c r="L94" s="29"/>
    </row>
    <row r="95" spans="2:21" ht="17.100000000000001" customHeight="1" x14ac:dyDescent="0.2">
      <c r="B95" s="136"/>
      <c r="C95" s="142"/>
      <c r="D95" s="162"/>
      <c r="E95" s="161"/>
      <c r="F95" s="161"/>
      <c r="G95" s="161"/>
      <c r="H95" s="162"/>
      <c r="I95" s="142"/>
      <c r="J95" s="142"/>
      <c r="K95" s="158"/>
      <c r="L95" s="29"/>
    </row>
    <row r="96" spans="2:21" ht="13.5" customHeight="1" x14ac:dyDescent="0.2">
      <c r="B96" s="30">
        <v>1</v>
      </c>
      <c r="C96" s="31">
        <v>2</v>
      </c>
      <c r="D96" s="163">
        <v>3</v>
      </c>
      <c r="E96" s="164"/>
      <c r="F96" s="165"/>
      <c r="G96" s="166"/>
      <c r="H96" s="32"/>
      <c r="I96" s="33" t="s">
        <v>31</v>
      </c>
      <c r="J96" s="33" t="s">
        <v>32</v>
      </c>
      <c r="K96" s="34" t="s">
        <v>33</v>
      </c>
      <c r="L96" s="35"/>
    </row>
    <row r="97" spans="2:21" ht="12.75" customHeight="1" x14ac:dyDescent="0.2">
      <c r="B97" s="36" t="s">
        <v>156</v>
      </c>
      <c r="C97" s="37" t="s">
        <v>8</v>
      </c>
      <c r="D97" s="167" t="s">
        <v>36</v>
      </c>
      <c r="E97" s="168"/>
      <c r="F97" s="169"/>
      <c r="G97" s="170"/>
      <c r="H97" s="38"/>
      <c r="I97" s="89">
        <f>I99+I103+I107</f>
        <v>2194297.34</v>
      </c>
      <c r="J97" s="89">
        <f>J99+J103+J107</f>
        <v>-2022616.81</v>
      </c>
      <c r="K97" s="90">
        <f>K99+K103+K107</f>
        <v>4216914.1500000004</v>
      </c>
      <c r="L97" s="41"/>
    </row>
    <row r="98" spans="2:21" ht="12.75" customHeight="1" x14ac:dyDescent="0.2">
      <c r="B98" s="42" t="s">
        <v>37</v>
      </c>
      <c r="C98" s="91"/>
      <c r="D98" s="179"/>
      <c r="E98" s="180"/>
      <c r="F98" s="181"/>
      <c r="G98" s="182"/>
      <c r="H98" s="92"/>
      <c r="I98" s="93"/>
      <c r="J98" s="93"/>
      <c r="K98" s="94"/>
      <c r="L98" s="41"/>
    </row>
    <row r="99" spans="2:21" ht="12.75" customHeight="1" x14ac:dyDescent="0.2">
      <c r="B99" s="42" t="s">
        <v>157</v>
      </c>
      <c r="C99" s="95" t="s">
        <v>158</v>
      </c>
      <c r="D99" s="183" t="s">
        <v>36</v>
      </c>
      <c r="E99" s="184"/>
      <c r="F99" s="185"/>
      <c r="G99" s="186"/>
      <c r="H99" s="96"/>
      <c r="I99" s="97">
        <v>0</v>
      </c>
      <c r="J99" s="97">
        <v>0</v>
      </c>
      <c r="K99" s="98">
        <v>0</v>
      </c>
      <c r="L99" s="41"/>
    </row>
    <row r="100" spans="2:21" ht="12.75" customHeight="1" x14ac:dyDescent="0.2">
      <c r="B100" s="42" t="s">
        <v>159</v>
      </c>
      <c r="C100" s="43"/>
      <c r="D100" s="146"/>
      <c r="E100" s="147"/>
      <c r="F100" s="148"/>
      <c r="G100" s="149"/>
      <c r="H100" s="99"/>
      <c r="I100" s="100"/>
      <c r="J100" s="100"/>
      <c r="K100" s="101"/>
      <c r="L100" s="41"/>
    </row>
    <row r="101" spans="2:21" ht="15" customHeight="1" x14ac:dyDescent="0.2">
      <c r="B101" s="102"/>
      <c r="C101" s="103" t="s">
        <v>158</v>
      </c>
      <c r="D101" s="104"/>
      <c r="E101" s="187"/>
      <c r="F101" s="188"/>
      <c r="G101" s="189"/>
      <c r="H101" s="105"/>
      <c r="I101" s="106"/>
      <c r="J101" s="106"/>
      <c r="K101" s="107">
        <f>IF(IF(I101="",0,I101)=0,0,(IF(I101&gt;0,IF(J101&gt;I101,0,I101-J101),IF(J101&gt;I101,I101-J101,0))))</f>
        <v>0</v>
      </c>
      <c r="L101" s="108"/>
      <c r="M101" s="109" t="str">
        <f>IF(D101="","000",D101)&amp;IF(E101="","00000000000000000",E101)</f>
        <v>00000000000000000000</v>
      </c>
      <c r="N101" s="109"/>
      <c r="O101" s="109"/>
      <c r="P101" s="109"/>
      <c r="Q101" s="109"/>
      <c r="R101" s="109"/>
      <c r="S101" s="109"/>
      <c r="T101" s="109"/>
      <c r="U101" s="109"/>
    </row>
    <row r="102" spans="2:21" ht="6" hidden="1" customHeight="1" x14ac:dyDescent="0.2">
      <c r="B102" s="56"/>
      <c r="C102" s="110"/>
      <c r="D102" s="111"/>
      <c r="E102" s="190"/>
      <c r="F102" s="191"/>
      <c r="G102" s="192"/>
      <c r="H102" s="193"/>
      <c r="I102" s="112"/>
      <c r="J102" s="112"/>
      <c r="K102" s="113"/>
      <c r="L102" s="114"/>
    </row>
    <row r="103" spans="2:21" ht="12.75" customHeight="1" x14ac:dyDescent="0.2">
      <c r="B103" s="42" t="s">
        <v>160</v>
      </c>
      <c r="C103" s="43" t="s">
        <v>161</v>
      </c>
      <c r="D103" s="150" t="s">
        <v>36</v>
      </c>
      <c r="E103" s="151"/>
      <c r="F103" s="152"/>
      <c r="G103" s="153"/>
      <c r="H103" s="99"/>
      <c r="I103" s="115">
        <v>0</v>
      </c>
      <c r="J103" s="115">
        <v>0</v>
      </c>
      <c r="K103" s="116">
        <v>0</v>
      </c>
      <c r="L103" s="41"/>
    </row>
    <row r="104" spans="2:21" ht="12.75" customHeight="1" x14ac:dyDescent="0.2">
      <c r="B104" s="42" t="s">
        <v>159</v>
      </c>
      <c r="C104" s="43"/>
      <c r="D104" s="146"/>
      <c r="E104" s="147"/>
      <c r="F104" s="148"/>
      <c r="G104" s="149"/>
      <c r="H104" s="99"/>
      <c r="I104" s="100"/>
      <c r="J104" s="100"/>
      <c r="K104" s="101"/>
      <c r="L104" s="41"/>
    </row>
    <row r="105" spans="2:21" ht="15" customHeight="1" x14ac:dyDescent="0.2">
      <c r="B105" s="102"/>
      <c r="C105" s="103" t="s">
        <v>161</v>
      </c>
      <c r="D105" s="104"/>
      <c r="E105" s="187"/>
      <c r="F105" s="188"/>
      <c r="G105" s="189"/>
      <c r="H105" s="105"/>
      <c r="I105" s="106"/>
      <c r="J105" s="106"/>
      <c r="K105" s="107">
        <f>IF(IF(I105="",0,I105)=0,0,(IF(I105&gt;0,IF(J105&gt;I105,0,I105-J105),IF(J105&gt;I105,I105-J105,0))))</f>
        <v>0</v>
      </c>
      <c r="L105" s="108"/>
      <c r="M105" s="109" t="str">
        <f>IF(D105="","000",D105)&amp;IF(E105="","00000000000000000",E105)</f>
        <v>00000000000000000000</v>
      </c>
      <c r="N105" s="109"/>
      <c r="O105" s="109"/>
      <c r="P105" s="109"/>
      <c r="Q105" s="109"/>
      <c r="R105" s="109"/>
      <c r="S105" s="109"/>
      <c r="T105" s="109"/>
      <c r="U105" s="109"/>
    </row>
    <row r="106" spans="2:21" ht="6" hidden="1" customHeight="1" x14ac:dyDescent="0.2">
      <c r="B106" s="56"/>
      <c r="C106" s="48"/>
      <c r="D106" s="111"/>
      <c r="E106" s="190"/>
      <c r="F106" s="191"/>
      <c r="G106" s="192"/>
      <c r="H106" s="193"/>
      <c r="I106" s="112"/>
      <c r="J106" s="112"/>
      <c r="K106" s="113"/>
      <c r="L106" s="114"/>
    </row>
    <row r="107" spans="2:21" ht="12.75" customHeight="1" x14ac:dyDescent="0.2">
      <c r="B107" s="42" t="s">
        <v>162</v>
      </c>
      <c r="C107" s="43" t="s">
        <v>163</v>
      </c>
      <c r="D107" s="154" t="s">
        <v>164</v>
      </c>
      <c r="E107" s="155"/>
      <c r="F107" s="156"/>
      <c r="G107" s="157"/>
      <c r="H107" s="117"/>
      <c r="I107" s="115">
        <v>2194297.34</v>
      </c>
      <c r="J107" s="115">
        <v>-2022616.81</v>
      </c>
      <c r="K107" s="116">
        <f>IF(IF(I107="",0,I107)=0,0,(IF(I107&gt;0,IF(J107&gt;I107,0,I107-J107),IF(J107&gt;I107,I107-J107,0))))</f>
        <v>4216914.1500000004</v>
      </c>
      <c r="L107" s="41"/>
    </row>
    <row r="108" spans="2:21" ht="22.5" customHeight="1" x14ac:dyDescent="0.2">
      <c r="B108" s="42" t="s">
        <v>165</v>
      </c>
      <c r="C108" s="43" t="s">
        <v>163</v>
      </c>
      <c r="D108" s="154" t="s">
        <v>166</v>
      </c>
      <c r="E108" s="155"/>
      <c r="F108" s="156"/>
      <c r="G108" s="157"/>
      <c r="H108" s="117"/>
      <c r="I108" s="115">
        <v>2194297.34</v>
      </c>
      <c r="J108" s="115">
        <v>-2022616.81</v>
      </c>
      <c r="K108" s="116">
        <f>IF(IF(I108="",0,I108)=0,0,(IF(I108&gt;0,IF(J108&gt;I108,0,I108-J108),IF(J108&gt;I108,I108-J108,0))))</f>
        <v>4216914.1500000004</v>
      </c>
      <c r="L108" s="41"/>
    </row>
    <row r="109" spans="2:21" ht="35.25" customHeight="1" x14ac:dyDescent="0.2">
      <c r="B109" s="42" t="s">
        <v>167</v>
      </c>
      <c r="C109" s="43" t="s">
        <v>163</v>
      </c>
      <c r="D109" s="154" t="s">
        <v>168</v>
      </c>
      <c r="E109" s="155"/>
      <c r="F109" s="156"/>
      <c r="G109" s="157"/>
      <c r="H109" s="117"/>
      <c r="I109" s="115">
        <v>0</v>
      </c>
      <c r="J109" s="115">
        <v>0</v>
      </c>
      <c r="K109" s="116">
        <f>IF(IF(I109="",0,I109)=0,0,(IF(I109&gt;0,IF(J109&gt;I109,0,I109-J109),IF(J109&gt;I109,I109-J109,0))))</f>
        <v>0</v>
      </c>
      <c r="L109" s="41"/>
    </row>
    <row r="110" spans="2:21" ht="21.4" customHeight="1" x14ac:dyDescent="0.2">
      <c r="B110" s="47" t="s">
        <v>169</v>
      </c>
      <c r="C110" s="48" t="s">
        <v>170</v>
      </c>
      <c r="D110" s="118" t="s">
        <v>171</v>
      </c>
      <c r="E110" s="194" t="s">
        <v>172</v>
      </c>
      <c r="F110" s="195"/>
      <c r="G110" s="196"/>
      <c r="H110" s="119"/>
      <c r="I110" s="120">
        <v>-32947780</v>
      </c>
      <c r="J110" s="120">
        <v>-31289517.149999999</v>
      </c>
      <c r="K110" s="121" t="s">
        <v>36</v>
      </c>
      <c r="L110" s="122"/>
      <c r="M110" s="21" t="str">
        <f>IF(D110="","000",D110)&amp;IF(E110="","00000000000000000",E110)</f>
        <v>00001050201100000510</v>
      </c>
    </row>
    <row r="111" spans="2:21" ht="21.4" customHeight="1" x14ac:dyDescent="0.2">
      <c r="B111" s="47" t="s">
        <v>173</v>
      </c>
      <c r="C111" s="48" t="s">
        <v>174</v>
      </c>
      <c r="D111" s="118" t="s">
        <v>171</v>
      </c>
      <c r="E111" s="194" t="s">
        <v>175</v>
      </c>
      <c r="F111" s="195"/>
      <c r="G111" s="196"/>
      <c r="H111" s="119"/>
      <c r="I111" s="120">
        <v>35142077.340000004</v>
      </c>
      <c r="J111" s="120">
        <v>29266900.34</v>
      </c>
      <c r="K111" s="123" t="s">
        <v>36</v>
      </c>
      <c r="L111" s="124"/>
      <c r="M111" s="21" t="str">
        <f>IF(D111="","000",D111)&amp;IF(E111="","00000000000000000",E111)</f>
        <v>00001050201100000610</v>
      </c>
    </row>
    <row r="112" spans="2:21" ht="0.75" customHeight="1" x14ac:dyDescent="0.2">
      <c r="B112" s="74"/>
      <c r="C112" s="57"/>
      <c r="D112" s="58"/>
      <c r="E112" s="197"/>
      <c r="F112" s="198"/>
      <c r="G112" s="199"/>
      <c r="H112" s="197"/>
      <c r="I112" s="125"/>
      <c r="J112" s="125"/>
      <c r="K112" s="126"/>
      <c r="L112" s="11"/>
    </row>
    <row r="113" spans="2:13" ht="15" customHeight="1" x14ac:dyDescent="0.2">
      <c r="B113" s="127"/>
      <c r="C113" s="87"/>
      <c r="D113" s="66"/>
      <c r="E113" s="66"/>
      <c r="F113" s="66"/>
      <c r="G113" s="66"/>
      <c r="H113" s="66"/>
      <c r="I113" s="66"/>
      <c r="J113" s="66"/>
      <c r="K113" s="66"/>
      <c r="L113" s="128"/>
      <c r="M113" s="128"/>
    </row>
    <row r="114" spans="2:13" ht="21.75" customHeight="1" x14ac:dyDescent="0.2">
      <c r="B114" s="6" t="s">
        <v>176</v>
      </c>
      <c r="C114" s="139"/>
      <c r="D114" s="139"/>
      <c r="E114" s="139"/>
      <c r="F114" s="129"/>
      <c r="G114" s="129"/>
      <c r="H114" s="14"/>
      <c r="I114" s="129" t="s">
        <v>177</v>
      </c>
      <c r="J114" s="130"/>
      <c r="K114" s="13"/>
      <c r="L114" s="128"/>
      <c r="M114" s="128"/>
    </row>
    <row r="115" spans="2:13" ht="15" customHeight="1" x14ac:dyDescent="0.2">
      <c r="B115" s="6" t="s">
        <v>178</v>
      </c>
      <c r="C115" s="140" t="s">
        <v>179</v>
      </c>
      <c r="D115" s="140"/>
      <c r="E115" s="140"/>
      <c r="F115" s="129"/>
      <c r="G115" s="129"/>
      <c r="H115" s="14"/>
      <c r="I115" s="14"/>
      <c r="J115" s="132" t="s">
        <v>178</v>
      </c>
      <c r="K115" s="131" t="s">
        <v>179</v>
      </c>
      <c r="L115" s="128"/>
      <c r="M115" s="128"/>
    </row>
    <row r="116" spans="2:13" ht="15" customHeight="1" x14ac:dyDescent="0.2">
      <c r="B116" s="6"/>
      <c r="C116" s="129"/>
      <c r="D116" s="14"/>
      <c r="E116" s="14"/>
      <c r="F116" s="14"/>
      <c r="G116" s="14"/>
      <c r="H116" s="14"/>
      <c r="I116" s="14"/>
      <c r="J116" s="14"/>
      <c r="K116" s="14"/>
      <c r="L116" s="128"/>
      <c r="M116" s="128"/>
    </row>
    <row r="117" spans="2:13" ht="21.75" customHeight="1" x14ac:dyDescent="0.2">
      <c r="B117" s="6" t="s">
        <v>180</v>
      </c>
      <c r="C117" s="141"/>
      <c r="D117" s="141"/>
      <c r="E117" s="141"/>
      <c r="F117" s="133"/>
      <c r="G117" s="133"/>
      <c r="H117" s="14"/>
      <c r="I117" s="14"/>
      <c r="J117" s="14"/>
      <c r="K117" s="14"/>
      <c r="L117" s="128"/>
      <c r="M117" s="128"/>
    </row>
    <row r="118" spans="2:13" ht="15" customHeight="1" x14ac:dyDescent="0.2">
      <c r="B118" s="6" t="s">
        <v>178</v>
      </c>
      <c r="C118" s="140" t="s">
        <v>179</v>
      </c>
      <c r="D118" s="140"/>
      <c r="E118" s="140"/>
      <c r="F118" s="129"/>
      <c r="G118" s="129"/>
      <c r="H118" s="14"/>
      <c r="I118" s="14"/>
      <c r="J118" s="14"/>
      <c r="K118" s="14"/>
      <c r="L118" s="128"/>
      <c r="M118" s="128"/>
    </row>
    <row r="119" spans="2:13" ht="15" customHeight="1" x14ac:dyDescent="0.2">
      <c r="B119" s="6"/>
      <c r="C119" s="129"/>
      <c r="D119" s="14"/>
      <c r="E119" s="14"/>
      <c r="F119" s="14"/>
      <c r="G119" s="14"/>
      <c r="H119" s="14"/>
      <c r="I119" s="14"/>
      <c r="J119" s="14"/>
      <c r="K119" s="14"/>
      <c r="L119" s="128"/>
      <c r="M119" s="128"/>
    </row>
    <row r="120" spans="2:13" ht="15" customHeight="1" x14ac:dyDescent="0.2">
      <c r="B120" s="6" t="s">
        <v>181</v>
      </c>
      <c r="C120" s="129"/>
      <c r="D120" s="14"/>
      <c r="E120" s="14"/>
      <c r="F120" s="14"/>
      <c r="G120" s="14"/>
      <c r="H120" s="14"/>
      <c r="I120" s="14"/>
      <c r="J120" s="14"/>
      <c r="K120" s="14"/>
      <c r="L120" s="128"/>
      <c r="M120" s="128"/>
    </row>
    <row r="121" spans="2:13" ht="15" customHeight="1" x14ac:dyDescent="0.2">
      <c r="B121" s="127"/>
      <c r="C121" s="129"/>
      <c r="D121" s="14"/>
      <c r="E121" s="14"/>
      <c r="F121" s="14"/>
      <c r="G121" s="14"/>
      <c r="H121" s="14"/>
      <c r="I121" s="14"/>
      <c r="J121" s="14"/>
      <c r="K121" s="14"/>
      <c r="L121" s="128"/>
      <c r="M121" s="128"/>
    </row>
    <row r="122" spans="2:13" ht="15" customHeight="1" x14ac:dyDescent="0.2">
      <c r="L122" s="128"/>
      <c r="M122" s="128"/>
    </row>
    <row r="123" spans="2:13" ht="15" customHeight="1" x14ac:dyDescent="0.2">
      <c r="L123" s="128"/>
      <c r="M123" s="128"/>
    </row>
    <row r="124" spans="2:13" ht="15" customHeight="1" x14ac:dyDescent="0.2">
      <c r="L124" s="128"/>
      <c r="M124" s="128"/>
    </row>
    <row r="125" spans="2:13" ht="15" customHeight="1" x14ac:dyDescent="0.2">
      <c r="L125" s="128"/>
      <c r="M125" s="128"/>
    </row>
    <row r="126" spans="2:13" ht="15" customHeight="1" x14ac:dyDescent="0.2">
      <c r="L126" s="128"/>
      <c r="M126" s="128"/>
    </row>
    <row r="127" spans="2:13" ht="15" customHeight="1" x14ac:dyDescent="0.2">
      <c r="L127" s="128"/>
      <c r="M127" s="128"/>
    </row>
  </sheetData>
  <mergeCells count="75">
    <mergeCell ref="J12:J14"/>
    <mergeCell ref="J39:J41"/>
    <mergeCell ref="J93:J95"/>
    <mergeCell ref="K12:K14"/>
    <mergeCell ref="K39:K41"/>
    <mergeCell ref="K93:K95"/>
    <mergeCell ref="H39:H41"/>
    <mergeCell ref="H4:I4"/>
    <mergeCell ref="H93:H95"/>
    <mergeCell ref="I12:I14"/>
    <mergeCell ref="I39:I41"/>
    <mergeCell ref="I93:I95"/>
    <mergeCell ref="E32:G32"/>
    <mergeCell ref="E33:G33"/>
    <mergeCell ref="E34:G34"/>
    <mergeCell ref="E35:H35"/>
    <mergeCell ref="H12:H14"/>
    <mergeCell ref="E27:G27"/>
    <mergeCell ref="E28:G28"/>
    <mergeCell ref="E29:G29"/>
    <mergeCell ref="E30:G30"/>
    <mergeCell ref="E31:G31"/>
    <mergeCell ref="D42:G42"/>
    <mergeCell ref="D43:G43"/>
    <mergeCell ref="D44:G44"/>
    <mergeCell ref="D89:G89"/>
    <mergeCell ref="D93:G95"/>
    <mergeCell ref="C118:E118"/>
    <mergeCell ref="C12:C14"/>
    <mergeCell ref="C39:C41"/>
    <mergeCell ref="C4:E4"/>
    <mergeCell ref="C6:I6"/>
    <mergeCell ref="C7:I7"/>
    <mergeCell ref="C93:C95"/>
    <mergeCell ref="D100:G100"/>
    <mergeCell ref="D103:G103"/>
    <mergeCell ref="D104:G104"/>
    <mergeCell ref="D107:G107"/>
    <mergeCell ref="D108:G108"/>
    <mergeCell ref="D109:G109"/>
    <mergeCell ref="D12:G14"/>
    <mergeCell ref="D15:G15"/>
    <mergeCell ref="D16:G16"/>
    <mergeCell ref="B91:K91"/>
    <mergeCell ref="B93:B95"/>
    <mergeCell ref="C114:E114"/>
    <mergeCell ref="C115:E115"/>
    <mergeCell ref="C117:E117"/>
    <mergeCell ref="D96:G96"/>
    <mergeCell ref="D97:G97"/>
    <mergeCell ref="D98:G98"/>
    <mergeCell ref="D99:G99"/>
    <mergeCell ref="E101:G101"/>
    <mergeCell ref="E102:H102"/>
    <mergeCell ref="E105:G105"/>
    <mergeCell ref="E106:H106"/>
    <mergeCell ref="E110:G110"/>
    <mergeCell ref="E111:G111"/>
    <mergeCell ref="E112:H112"/>
    <mergeCell ref="B10:K10"/>
    <mergeCell ref="B12:B14"/>
    <mergeCell ref="B2:J2"/>
    <mergeCell ref="B37:K37"/>
    <mergeCell ref="B39:B41"/>
    <mergeCell ref="D17:G17"/>
    <mergeCell ref="D39:G4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35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(ДетКБК)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Тимофеева Ю.В.</cp:lastModifiedBy>
  <dcterms:created xsi:type="dcterms:W3CDTF">2024-12-10T05:22:35Z</dcterms:created>
  <dcterms:modified xsi:type="dcterms:W3CDTF">2024-12-10T08:55:46Z</dcterms:modified>
</cp:coreProperties>
</file>